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Z:\03_Projekti_arhiv\2023\20_2023_SP Konjice_Potresna sanacija objekta Šentjur\03_PZI\241021_končni PZI za oddajo\02_Potresna sanacija\POPIS\"/>
    </mc:Choice>
  </mc:AlternateContent>
  <xr:revisionPtr revIDLastSave="0" documentId="13_ncr:1_{4681A954-2858-4AC2-AB37-96F1D0AA1A3E}" xr6:coauthVersionLast="47" xr6:coauthVersionMax="47" xr10:uidLastSave="{00000000-0000-0000-0000-000000000000}"/>
  <bookViews>
    <workbookView xWindow="-120" yWindow="-120" windowWidth="29040" windowHeight="15720" tabRatio="670" firstSheet="2" activeTab="5" xr2:uid="{00000000-000D-0000-FFFF-FFFF00000000}"/>
  </bookViews>
  <sheets>
    <sheet name="PRVA STRAN" sheetId="27" r:id="rId1"/>
    <sheet name="UVOD" sheetId="99" r:id="rId2"/>
    <sheet name="REKAPITULACIJA" sheetId="29" r:id="rId3"/>
    <sheet name="REK GRADB. DELA" sheetId="81" r:id="rId4"/>
    <sheet name="I. PREDDELA" sheetId="54" r:id="rId5"/>
    <sheet name="II. PASOVNI TEMELJI IN OBBET," sheetId="103" r:id="rId6"/>
    <sheet name="III. HORIZ. VEZI" sheetId="100" r:id="rId7"/>
  </sheets>
  <definedNames>
    <definedName name="OLE_LINK1" localSheetId="0">'PRVA STRAN'!$C$15</definedName>
    <definedName name="OLE_LINK1" localSheetId="1">UVOD!#REF!</definedName>
    <definedName name="Print_Area" localSheetId="5">'II. PASOVNI TEMELJI IN OBBET,'!$A$1:$G$49</definedName>
    <definedName name="Print_Area" localSheetId="6">'III. HORIZ. VEZI'!$A$1:$G$27</definedName>
    <definedName name="Print_Titles" localSheetId="4">'I. PREDDELA'!$6:$6</definedName>
    <definedName name="Print_Titles" localSheetId="5">'II. PASOVNI TEMELJI IN OBBET,'!$9:$9</definedName>
    <definedName name="Print_Titles" localSheetId="6">'III. HORIZ. VEZI'!$9:$9</definedName>
    <definedName name="_xlnm.Print_Titles" localSheetId="4">'I. PREDDELA'!$6:$6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29" l="1"/>
  <c r="F16" i="81"/>
  <c r="F10" i="81"/>
  <c r="F12" i="81"/>
  <c r="F14" i="81"/>
  <c r="B14" i="81"/>
  <c r="G49" i="103"/>
  <c r="G27" i="100"/>
  <c r="G25" i="100"/>
  <c r="G21" i="100"/>
  <c r="G23" i="100"/>
  <c r="G19" i="100"/>
  <c r="E41" i="103"/>
  <c r="E19" i="103"/>
  <c r="G27" i="103" l="1"/>
  <c r="G47" i="103" l="1"/>
  <c r="G45" i="103"/>
  <c r="A43" i="103"/>
  <c r="G43" i="103"/>
  <c r="G26" i="103"/>
  <c r="G41" i="103"/>
  <c r="E35" i="103"/>
  <c r="G35" i="103" s="1"/>
  <c r="E34" i="103"/>
  <c r="G34" i="103" s="1"/>
  <c r="G39" i="103"/>
  <c r="G37" i="103"/>
  <c r="A37" i="103"/>
  <c r="E30" i="103"/>
  <c r="E33" i="103"/>
  <c r="G33" i="103" s="1"/>
  <c r="A32" i="103"/>
  <c r="G19" i="103"/>
  <c r="E23" i="103"/>
  <c r="E17" i="103"/>
  <c r="B12" i="81" l="1"/>
  <c r="A29" i="103" l="1"/>
  <c r="A21" i="103"/>
  <c r="A17" i="103"/>
  <c r="A15" i="103"/>
  <c r="A47" i="103" s="1"/>
  <c r="A13" i="103"/>
  <c r="A45" i="103" l="1"/>
  <c r="A19" i="103"/>
  <c r="A39" i="103"/>
  <c r="A25" i="103"/>
  <c r="A41" i="103"/>
  <c r="G17" i="103"/>
  <c r="G18" i="54"/>
  <c r="G30" i="103" l="1"/>
  <c r="G23" i="103"/>
  <c r="G15" i="103"/>
  <c r="G13" i="103"/>
  <c r="C11" i="103"/>
  <c r="C49" i="103" s="1"/>
  <c r="G17" i="100"/>
  <c r="G15" i="100"/>
  <c r="G13" i="100"/>
  <c r="C11" i="100"/>
  <c r="C27" i="100" s="1"/>
  <c r="A11" i="100"/>
  <c r="A15" i="100" l="1"/>
  <c r="A19" i="100" s="1"/>
  <c r="A23" i="100" s="1"/>
  <c r="A17" i="100"/>
  <c r="A21" i="100" s="1"/>
  <c r="A25" i="100" s="1"/>
  <c r="A13" i="100"/>
  <c r="B10" i="81" l="1"/>
  <c r="C20" i="54"/>
  <c r="A2" i="81" l="1"/>
  <c r="A2" i="29"/>
  <c r="B8" i="81" l="1"/>
  <c r="B8" i="29" s="1"/>
  <c r="G16" i="54" l="1"/>
  <c r="G14" i="54"/>
  <c r="G12" i="54"/>
  <c r="G10" i="54"/>
  <c r="G20" i="54" l="1"/>
  <c r="F10" i="29" l="1"/>
  <c r="F13" i="29" l="1"/>
  <c r="F14" i="29" s="1"/>
  <c r="F15" i="29" s="1"/>
</calcChain>
</file>

<file path=xl/sharedStrings.xml><?xml version="1.0" encoding="utf-8"?>
<sst xmlns="http://schemas.openxmlformats.org/spreadsheetml/2006/main" count="199" uniqueCount="129">
  <si>
    <t>m2</t>
  </si>
  <si>
    <t>A.</t>
  </si>
  <si>
    <t>Poz.</t>
  </si>
  <si>
    <t>Opis postavke</t>
  </si>
  <si>
    <t>Enota</t>
  </si>
  <si>
    <t>Količina</t>
  </si>
  <si>
    <t>Cena</t>
  </si>
  <si>
    <t>Vrednost</t>
  </si>
  <si>
    <t>Osnovni podatki o projektni dokumentaciji</t>
  </si>
  <si>
    <t>Številka načrta:</t>
  </si>
  <si>
    <t>Investitor:</t>
  </si>
  <si>
    <t>Vrsta projektne dokumentacije:</t>
  </si>
  <si>
    <t>Objekt:</t>
  </si>
  <si>
    <t>Kraj in datum izdelave načrta:</t>
  </si>
  <si>
    <t>Številka projekta:</t>
  </si>
  <si>
    <t>SKUPAJ Z DDV:</t>
  </si>
  <si>
    <t xml:space="preserve">REKAPITULACIJA </t>
  </si>
  <si>
    <t>Pripravil:</t>
  </si>
  <si>
    <t>Projektant:</t>
  </si>
  <si>
    <t>m1</t>
  </si>
  <si>
    <t>22% DDV:</t>
  </si>
  <si>
    <t>kpl</t>
  </si>
  <si>
    <t>B.</t>
  </si>
  <si>
    <t>6.</t>
  </si>
  <si>
    <t>7.</t>
  </si>
  <si>
    <t>3.</t>
  </si>
  <si>
    <t>4.</t>
  </si>
  <si>
    <t>2.</t>
  </si>
  <si>
    <t>1.</t>
  </si>
  <si>
    <t>PZI</t>
  </si>
  <si>
    <t>Darko Tešić, mag. inž. grad</t>
  </si>
  <si>
    <t>SKUPAJ</t>
  </si>
  <si>
    <t xml:space="preserve">SKUPNA REKAPITULACIJA </t>
  </si>
  <si>
    <t>POPIS DEL</t>
  </si>
  <si>
    <t>Za gradnjo:</t>
  </si>
  <si>
    <t>Investicijska vzdrževalna dela</t>
  </si>
  <si>
    <t>kom</t>
  </si>
  <si>
    <t>5.</t>
  </si>
  <si>
    <t>8.</t>
  </si>
  <si>
    <t>Postavitev gradbiščne table skladno s pravilnikom o gradbiščih ; Ur. l. RS 55/08 in 54/09- popr.</t>
  </si>
  <si>
    <t xml:space="preserve">Pospravljanje in čiščenje gradbišča  med gradnjo in po končani gradnji ter odvoz odpadkov na trajno deponijo. </t>
  </si>
  <si>
    <t xml:space="preserve">Pred izdelavo ponudbe priporočljiv ogled lokacije objekta. Izvajalec je dolžan pri sestavi ponudbe upoštevati grafične in tekstualne dele PZI projektne dokumentacije. V primeru tiskarskih napak in neskladij v projektu je dolžan na to opozoriti projektanta pred oddajo ponudbe. </t>
  </si>
  <si>
    <t>PRIPRAVLJALNA IN ZAKLJUČNA DELA</t>
  </si>
  <si>
    <t>Štajerski inženiring d.o.o.</t>
  </si>
  <si>
    <t>Izdelava varnostnega načrta za predmetni objekt v fazi izvedbe (zagotovi naročnik !)</t>
  </si>
  <si>
    <t>V sledečem popisu morajo biti v vseh postavkah vkalkulirane in upoštevane sledeče pripombe in pojasnila:</t>
  </si>
  <si>
    <t>1. Vsi potrebni varnostni ukrepi in zaščite v smislu Zakona o varnosti in zdravja pri delu ter predpisov, izdanih na njegovi podlagi, ki veljajo pri izvajanju navedenih del.</t>
  </si>
  <si>
    <t>2. Vsi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Ponudnik izbere lokacije posameznih deponij v skladu s tem popisom in v cenah za E.M. upošteva vse stroške deponiranja in transporta. Prikazane količine v tem popisu so v raščenem ali vgrajenem stanju. Posamezni koeficienti razrahljivosti so upoštevani že v ceni za enoto mere. Pri cenah za enoto je upoštevati določeno specifičnost lokacije glede na skladiščenje materiala.</t>
  </si>
  <si>
    <t>3. Vgrajeni material mora ustrezati veljavnim normativom in predpisanim standardom ter ustrezati kvaliteti določeni z veljavno zakonodajo ter projektom. Ponudnik to dokaže s predložitvijo izjav o skladnosti, ustreznih certifikatov pred vgrajevanjem ter predložitvijo ustreznih poročil ali meritev vgrajenih materialov. Stroški za pridobitev teh listin morajo biti vkalkulirani v cenah po enoti. Projektna dokumentacija v celoti je sestavni del tega popisa.</t>
  </si>
  <si>
    <t>4. V času izdelave objekta morajo biti vsi vgrajeni materiali kot tudi začasno deponiran material na delovišču in skladiščih zaščiteni pred fizičnimi poškodbami, dežjem, mrazom in hudim vetrom ter ostalimi škodljivimi vremenskimi pogoji.</t>
  </si>
  <si>
    <t xml:space="preserve"> - vsi splošni in stalni stroški, povezani z organizacijo in delom na gradbišču, vključno s koordinacijo ponudnika do svojih podizvajalcev, dobaviteljev in kooperantov, ki sodelujejo pri predmetni gradnji oz. izvedbi del;</t>
  </si>
  <si>
    <t xml:space="preserve"> - eventuelni stroški povezani s predstavitvami posameznih predvidenih in vgrajenih materialov investitorju, stroški nastali glede zahtev investitorja o eventuelni faznosti gradnje, prilagajanja terminskega plana izvedbe glede na obstoječe stanje itd.;</t>
  </si>
  <si>
    <t xml:space="preserve"> - vsa dokazila o izpolnitvi zahtevane kvalitete izvedenih del oz. fizikalnih lastnosti vgrajenih materialov, izdelkov ter proizvodov, ki so navedena v splošnih določilih, določilh izvedbe pri posameznih vrstah del oz. zahtevah v posameznih postavkah. Ponudnik mora ob dokončanju predložiti pravilno izpolnjeno "Dokazilo o zanesljivosti objekta";</t>
  </si>
  <si>
    <t xml:space="preserve"> - ponudnik je dolžan kontrolirati in dopolniti popise in količine s projektom in ni upravičen do dodatnih del, razen v primeru naročila s strani naročnika.</t>
  </si>
  <si>
    <t>12. V kolikor v projektni dokumentaciji ni detajla za določeno vrsto del, je predlog detajla dolžan izdelati ponudnik - izvajalec in ga predložiti odgovornemu projektantu v potrditev. Pri oddaji ponudbe mora ponudnik upoštevati, da lahko v fazi izvedbe del pride do spremembe v posameznih postavkah tudi zaradi detajlov, ki jih v okviru projektantskega nadzora pripravi projektant.</t>
  </si>
  <si>
    <t>13. V projektantskem predračunu so upoštevana tudi nepredvidena dela, po teoriji verjetnosti.</t>
  </si>
  <si>
    <t xml:space="preserve">14. Navedene splošne opombe, pripombe in kriteriji veljajo za celoten popis. </t>
  </si>
  <si>
    <t>5. V popisu so v vseh postavkah vkalkulirana popolnoma vsa pripravljalna, pomožna in zaključna dela, ki pripadajo k posamezni postavki in so potrebna za nemoteno izvajanje del. Ponudnik mora v posameznih cenah na enoto mere upoštevati vse stroške za nabavo, dobavo in montažo osnovnega, pomožnega, pritrdilnega, tesnilnega materiala za izvedbo posamezne postavke iz popisa. V projektantskem popisu in projektantskem predračunu so že upoštevani vsi stroški za premične delovne in lovilne odre za izvedbo posameznih del;</t>
  </si>
  <si>
    <t>6. Ponudnik mora v posameznih cenah za enoto mere upoštevati vse potrebne zunanje in notranje vertikalne ter horizontalne transporte potrebnega materiala, delovne sile, orodja, delovnih strojev oz. naprav do mesta vgradnje;</t>
  </si>
  <si>
    <t>7. Ponudnik mora upoštevati tudi transportne stroške do gradbišča, ki vključujejo strošek zunanjih transportov ter vseh potrebnih manipulacij – nakladanje, razkladanje ipd. in morebitne ostale stroške (npr. carina, davki, skladiščenje ipd.)</t>
  </si>
  <si>
    <t>9. Posamezni materiali, ki so v popisu navedeni z imenom ali tipom so za ponudnika obvezni. Materiali, ki so opremljeni s citatom: "ali enakovredno" za ponudnika niso obvezni. Ponudnik lahko ponuja druge artikle, material in opremo, vendar samo pod pogojem, da izpolnjuje navedene kriterije, parametre in lastnosti, ki se v posamezni postavki ali splošni opombi od določenega artikla, opreme ali materiala zahtevajo in če jih predhodno pisno potrdi projektant.</t>
  </si>
  <si>
    <t xml:space="preserve">10. Polega navedenega mora biti v cenah posameznih postavk upoštevano tudi sledeče: </t>
  </si>
  <si>
    <t xml:space="preserve"> - splošni stroški pristojbin, pridobivanje raznih dovolenj in soglasij v zvezi z izvedbo;</t>
  </si>
  <si>
    <t>Dela naročena s strani naročnika, potrebna za dokončanje del
Izvedejo se na podlagi potrditve investitorja in nadzornika.</t>
  </si>
  <si>
    <t xml:space="preserve">SPLOŠNA OPOMBA: 
PZI projektantski popis je izdelan na podlagi PZI projekta. Pred izdelavo ponudbe je obvezen ogled lokacije objekta in projektne dokumentacije. Ponudnik je dolžan pri sestavi ponudbe upoštevati grafične in tekstualne dele projekta. Ponudnik je dolžan v skladu s pravili stroke kot strokovnjak s področja izvajanja del preizkusiti pravilnost tehničnih rešitev v projektni dokumentaciji in naročnika ter projektanta opozoriti na napake, ki jih opazi, v primernem roku pred oddajo ponudbe. Ponudnik je dolžan v primeru tiskarskih napak ali neskladij v projektni dokumentaciji ali neskladij med tem projektantskim popisom in izračunom in ostalo projektno dokumentacijo na to opozoriti projektanta ter naročnika pred oddajo ponudbe. Ponudnik se na nepravilnost tehničnih rešitev in/ali tiskarskih napak oziroma neskladnosti v projektni dokumentaciji oziroma v projektantskem popisu in predračunu kasneje ne more sklicevati, če gre za napake, ki bi jih moral in mogel opaziti pred oddajo ponudbe, pa o tem ni obvestil naročnika in projektanta. </t>
  </si>
  <si>
    <t>8. Vsebina popisa je izdelana na podlagi trenutno veljavnih predpisov in standardov.</t>
  </si>
  <si>
    <t>UVODNA POJASNILA</t>
  </si>
  <si>
    <t>Dodatna in nepredvidena dela: 10 %</t>
  </si>
  <si>
    <t>ENERGETSKA SANACIJA</t>
  </si>
  <si>
    <t>20/2023</t>
  </si>
  <si>
    <t>Ureditev gradbišča in zavarovanje območja za čas izvajanja del - skladno z varnostnim načrtom:  postavitev opozorilnih tabel, zavarovanje gradbišča z ograjo (PVC ali panelna), po potrebi ureditev NN ter vodovodnega gradbiščnega razvoda od skupne rabe oz. samostojnega gradbiščnega NN ter vodovodnega priključka, skladno s predpisi za začasna gradbišča, ravnanje z gradbenimi odpadki v skladu z Uredbo o ravnanju z odpadki, ki nastanejo pri gradbenih delih.</t>
  </si>
  <si>
    <t xml:space="preserve">Izdelava kompletne dokumentacije "Dokazila o zanesljivosti", kompletno z vsemi potrebnimi izkazi, vsemi potrebnimi meritvami in pridobitvijo dokazil.
</t>
  </si>
  <si>
    <t>*</t>
  </si>
  <si>
    <t>Pred oddajo ponudbe je obvezen ogled objekta.</t>
  </si>
  <si>
    <t>GRADBENA DELA</t>
  </si>
  <si>
    <t>I.</t>
  </si>
  <si>
    <t>OBRTNIŠKA DELA</t>
  </si>
  <si>
    <t>II.</t>
  </si>
  <si>
    <t>III.</t>
  </si>
  <si>
    <t>9.</t>
  </si>
  <si>
    <t>10.</t>
  </si>
  <si>
    <t>11.</t>
  </si>
  <si>
    <t>Etažni lastniki stavbe št. 906</t>
  </si>
  <si>
    <t>Ulica Dušana Kvedra 38</t>
  </si>
  <si>
    <t>3230 Šentjur</t>
  </si>
  <si>
    <t>12.</t>
  </si>
  <si>
    <t>13.</t>
  </si>
  <si>
    <t>ENERGETSKA SANACIJA OBJEKTA -
ULICA DUŠANA KVEDRA 38, ŠENTJUR</t>
  </si>
  <si>
    <t xml:space="preserve">Načrt arhitekture 20/2023-A
</t>
  </si>
  <si>
    <t>Maribor, avgust 2024</t>
  </si>
  <si>
    <t>Beloruska ulica 7</t>
  </si>
  <si>
    <t>2000 Maribor</t>
  </si>
  <si>
    <t xml:space="preserve">OPOMBA: V PRIMERU SOČASNE IZVEDBE Z ENERGETSKO SANACIJO SE SPODNJE POSTAVKE NE OBRAČUNAJO. </t>
  </si>
  <si>
    <t>Rezanje betonske plošče v kleti, deb. do 20 cm</t>
  </si>
  <si>
    <t>m3</t>
  </si>
  <si>
    <t>Odstranitev betonske plošče v kleti, deb. do 20 cm, vključno z odvozom na trajno deponijo.</t>
  </si>
  <si>
    <t xml:space="preserve">Naprava in odstranitev dvostranskega opaža, s prenosom materiala, čiščenjem opaža, z vsemi pomožnimi deli in prenosi. Uporaba opaža po tehnologiji izvajalca. </t>
  </si>
  <si>
    <t>a.)</t>
  </si>
  <si>
    <t>Temelji v kleti</t>
  </si>
  <si>
    <t>b.)</t>
  </si>
  <si>
    <t>Planiranje dna izkopa z natančnostjo +- 3 cm in utrjevanje terena.</t>
  </si>
  <si>
    <t xml:space="preserve">Kompletna izvedba ročnega izkopa materiala v kleti objekta do globine 130 cm, z izvedbo nakladanja izven objekta, odvoz na stalno deponijo oddaljeno do 10 km, vključno z nakladanjem na prevozno sredstvo. Izkop za nove pasovne temelje v kleti objekta. Po potrebi v ceno vključiti varovanje izkopa z opažem in razpiranje. </t>
  </si>
  <si>
    <t xml:space="preserve">Tamponsko nasutje 0-64 mm; dobava in vgrajevanje komprimiranega tamponskega nasutja v plasteh deb. 10-20 cm pod talnimi ploščami v skupni deb.40 cm vključno z utrjevanjem do predpisane zbitosti. </t>
  </si>
  <si>
    <t xml:space="preserve">Naprava in odstranitev trostranskega opaža, s prenosom materiala, čiščenjem opaža, z vsemi pomožnimi deli in prenosi. Uporaba opaža po tehnologiji izvajalca. </t>
  </si>
  <si>
    <t>Zunanji temelji</t>
  </si>
  <si>
    <t xml:space="preserve">Izvedba sidranja armaturnih palic (strižni trni fi14 mm) v obstoječe AB elemente z namensko epoksidno sidrno maso (kot npr. masa HIT-RE 500 V4). Vključno z vrtanjem ter čiščenjem in predpripravo izvrtine, dolžina izvrtine 30 cm. Masa jekla strižnih trnov zajeta v armaturnih izvlečkih, izvedba v skladu z načrtom gradbenih konstrukcij. </t>
  </si>
  <si>
    <t>PASOVNI TEMELJI IN OBBETONIRANJE</t>
  </si>
  <si>
    <t>Zunanje AB stene za podpiranje balkonov</t>
  </si>
  <si>
    <t>c.)</t>
  </si>
  <si>
    <t>Notranje AB stene za podpiranje obstoječih sten</t>
  </si>
  <si>
    <t xml:space="preserve">Dobava in vgrajevanje betona C30/37 XC4,XD2,XF3,CL 0,2, Dmax16  S4, PV-II,  konstrukcijskega prereza nad  0,20 - 0,30 m3/m2, vibriranje, komplet z vsemi pomožnimi deli in prenosi. Črpno vgrajevanje betona.
</t>
  </si>
  <si>
    <t>14.</t>
  </si>
  <si>
    <t xml:space="preserve">Naprava in odstranitev enostranskega opaža, s prenosom materiala, čiščenjem opaža, z vsemi pomožnimi deli in prenosi. Uporaba opaža po tehnologiji izvajalca. </t>
  </si>
  <si>
    <t xml:space="preserve">Dobava, ravnanje, rezanje, krivljenje in polaganje srednje zahtevne armature iz betonskega jekla po izvlečku armature v načrtih.
Armaturne mreže iz jekla B 500B po standardu EN 10080 in B 500B v skladu s standardom DIN 488:2008 in zahtevah Slovenskega tehničnega soglasja STS.
Rebrasto jeklo v palicah v skladu s standardom EN 10080 (B 500 B ali B 500 A), STS in tudi s standardom DIN 488:2008 (B 500 B).
Vključno z dobavo in vgradnjo tipskih distančnikov (po izboru izvajalca) in ostalimi dodatnimi deli in prenosi.
V skladu s projektom - PZI načrt gradbenih konstrukcij! </t>
  </si>
  <si>
    <t>kg</t>
  </si>
  <si>
    <t xml:space="preserve">Dobava, ravnanje, rezanje, krivljenje in polaganje armaturnih mrež B500B različnih prerezov, z rezanjem, krivljenjem, polaganjem in vezanjem ter podložnimi ploščicami. Cena vsebuje dobavo materiala, prenose in prevoz in druga pomožna dela. V skladu s projektom - PZI načrt gradbenih konstrukcij! </t>
  </si>
  <si>
    <t>Vsi potrebni odri in razni ukrepi za varno izvedbo so upoštevani v popisu za energetsko sanacijo objekta</t>
  </si>
  <si>
    <t>IZVEDBA HORIZONTALNIH VEZI</t>
  </si>
  <si>
    <t>Obbetoniranje pritličja</t>
  </si>
  <si>
    <t>Obbetoniranje kleti</t>
  </si>
  <si>
    <t>Izvedba sidranja armaturnih palic (strižni trni fi20 mm) v obstoječe AB elemente z namensko epoksidno sidrno maso (kot npr. masa HIT-RE 500 V4). Vključno z vrtanjem ter čiščenjem in predpripravo izvrtine, dolžina izvrtine 30 cm. Masa jekla strižnih trnov zajeta v armaturnih izvlečkih, izvedba v skladu z načrtom gradbenih konstrukcij.</t>
  </si>
  <si>
    <t>Izvedba sidranja armaturnih palic (strižni trni L fi12 mm, skupne dolžine 25 cm) v obstoječe zidne elemente z namensko epoksidno sidrno maso (kot npr. masa HIT-RE 500 V4). Vključno z vrtanjem ter čiščenjem in predpripravo izvrtine, dolžina izvrtine 15-20 cm. Masa jekla strižnih trnov NI zajeta v armaturnih izvlečkih, predvidena poraba 6 kom/m2 obbetoniranja. Povezava obbetoniranja z obstoječimi zidanimi in AB elementi. Masa trnov: 340 kg</t>
  </si>
  <si>
    <t xml:space="preserve">Dolbljenje utorov po obodu objekta, višine cca. 5 cm ter globine 10 cm. Vključno z nakladanjem in odvozom ruševin na trajno deponijo. Na mestu sidrnih ploščic se izvede utor večje površine za ustrezno naleganje sidrnih ploščic. </t>
  </si>
  <si>
    <t xml:space="preserve">Izvedba IBO sider fi 25 z vsem potrebnim delom in materialom, vključno z injektiranjem. Vključni z napenjalci in jeklenimi ploščicami S275JR na vogalih objekta, ki zaobjamejo celotni vogal objekta in povežejo zatege ali IBO sidro na dveh stranicah objekta. Zatege se napne s silo vsaj 7 kN matice se po končanem zategovanju zavarijo na sidrne ploščice.  Deb. ploščic 15 mm, okvirne tlorisne dimenzije 20x20 cm.Detajli izvedbe se uskladijo po izboru izvajalca in izboru variante izvedbe. V c.e.m. vključiti vsa potrebna dela za zgoraj omenjena dela. VARIANTA A. </t>
  </si>
  <si>
    <t xml:space="preserve">Izvedba horizontalnih vezi po obodu objekta 1 x fi25, kvalitete S275, v predpripravljene utore -&gt; vključno z napenjalci in jeklenimi ploščicami S275JR na vogalih objekta, ki zaobjamejo celotni vogal objekta in povežejo zatege ali IBO sidro na dveh stranicah objekta. Zatege se napne s silo vsaj 7 kN, matice se po končanem zategovanju zavarijo na sidrne ploščice.  Deb. ploščic 15 mm, okvirne tlorisne dimenzije 20x20 cm.Detajli izvedbe se uskladijo po izboru izvajalca in izboru variante izvedbe. V c.e.m. vključiti vsa potrebna dela za zgoraj omenjena dela. VARIANTA A. </t>
  </si>
  <si>
    <t xml:space="preserve">Izvedba horizontalnih vezi po obodu objekta 1 x fi25, kvalitete S275, v predpripravljene utore -&gt; vključno z napenjalci in jeklenimi ploščicami S275JR na vogalih objekta, ki zaobjamejo celotni vogal objekta in povežejo zatege ali IBO sidro na dveh stranicah objekta. Zatege se napne s silo vsaj 7 kN, matice se po končanem zategovanju zavarijo na sidrne ploščice.  Deb. ploščic 15 mm, okvirne tlorisne dimenzije 20x20 cm.Detajli izvedbe se uskladijo po izboru izvajalca in izboru variante izvedbe. V c.e.m. vključiti vsa potrebna dela za zgoraj omenjena dela. VARIANTA B. </t>
  </si>
  <si>
    <t>Zazidava utorov po položitvi vezi, skupaj s potrebnim bandažiranjem z armaturno bandažno mrežico, krpanje grobega in finega omet, kompletno s predhodnim cementnim obrizgom. VARIANTA A</t>
  </si>
  <si>
    <t>Zazidava utorov po položitvi vezi, skupaj s potrebnim bandažiranjem z armaturno bandažno mrežico, krpanje grobega in finega omet, kompletno s predhodnim cementnim obrizgom. VARIANTA B</t>
  </si>
  <si>
    <t xml:space="preserve">Sanacija konstrukcijskih razpok na fasadi objekta. Vključno s predhodno obdelavo razpok (širjenje, čiščenje) ter injektiranjem razpoke.Količina je ocenjena, obračun po dejansko izvedenih količinah.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</si>
</sst>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1];\-#,##0.00\ [$€-1]"/>
    <numFmt numFmtId="166" formatCode="_-* #,##0.00\ _S_I_T_-;\-* #,##0.00\ _S_I_T_-;_-* &quot;-&quot;??\ _S_I_T_-;_-@_-"/>
    <numFmt numFmtId="167" formatCode="_-* #,##0.00\ &quot;SIT&quot;_-;\-* #,##0.00\ &quot;SIT&quot;_-;_-* &quot;-&quot;??\ &quot;SIT&quot;_-;_-@_-"/>
  </numFmts>
  <fonts count="58"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sz val="11"/>
      <color theme="1"/>
      <name val="Arial Narrow"/>
      <family val="2"/>
      <charset val="238"/>
    </font>
    <font>
      <sz val="36"/>
      <color theme="1"/>
      <name val="Arial Narrow"/>
      <family val="2"/>
      <charset val="238"/>
    </font>
    <font>
      <b/>
      <sz val="14"/>
      <color theme="1"/>
      <name val="Arial Narrow"/>
      <family val="2"/>
      <charset val="238"/>
    </font>
    <font>
      <sz val="70"/>
      <color theme="0" tint="-0.34998626667073579"/>
      <name val="Arial Narrow"/>
      <family val="2"/>
      <charset val="238"/>
    </font>
    <font>
      <sz val="14"/>
      <color theme="1"/>
      <name val="Arial Narrow"/>
      <family val="2"/>
      <charset val="238"/>
    </font>
    <font>
      <b/>
      <sz val="11"/>
      <color theme="1"/>
      <name val="Arial Narrow"/>
      <family val="2"/>
      <charset val="238"/>
    </font>
    <font>
      <b/>
      <sz val="11"/>
      <name val="Arial Narrow"/>
      <family val="2"/>
      <charset val="238"/>
    </font>
    <font>
      <sz val="11"/>
      <name val="Arial Narrow"/>
      <family val="2"/>
      <charset val="238"/>
    </font>
    <font>
      <sz val="10"/>
      <color theme="1"/>
      <name val="Arial Narrow"/>
      <family val="2"/>
      <charset val="238"/>
    </font>
    <font>
      <sz val="9"/>
      <color theme="1"/>
      <name val="Arial Narrow"/>
      <family val="2"/>
      <charset val="238"/>
    </font>
    <font>
      <sz val="10"/>
      <name val="Arial CE"/>
      <family val="2"/>
      <charset val="238"/>
    </font>
    <font>
      <sz val="10"/>
      <name val="Arial Narrow"/>
      <family val="2"/>
      <charset val="238"/>
    </font>
    <font>
      <b/>
      <sz val="10"/>
      <name val="Arial Narrow"/>
      <family val="2"/>
      <charset val="238"/>
    </font>
    <font>
      <b/>
      <sz val="28"/>
      <color theme="1"/>
      <name val="Arial Narrow"/>
      <family val="2"/>
      <charset val="238"/>
    </font>
    <font>
      <sz val="28"/>
      <color theme="1"/>
      <name val="Arial Narrow"/>
      <family val="2"/>
      <charset val="238"/>
    </font>
    <font>
      <b/>
      <sz val="10"/>
      <color theme="1"/>
      <name val="Arial Narrow"/>
      <family val="2"/>
      <charset val="238"/>
    </font>
    <font>
      <sz val="50"/>
      <color theme="0" tint="-0.34998626667073579"/>
      <name val="Arial Narrow"/>
      <family val="2"/>
      <charset val="238"/>
    </font>
    <font>
      <b/>
      <sz val="12"/>
      <color theme="1"/>
      <name val="Arial Narrow"/>
      <family val="2"/>
      <charset val="238"/>
    </font>
    <font>
      <b/>
      <sz val="9"/>
      <color theme="1"/>
      <name val="Arial Narrow"/>
      <family val="2"/>
      <charset val="238"/>
    </font>
    <font>
      <sz val="8"/>
      <name val="Calibri"/>
      <family val="2"/>
      <charset val="238"/>
      <scheme val="minor"/>
    </font>
    <font>
      <sz val="10"/>
      <name val="Arial CE"/>
    </font>
    <font>
      <b/>
      <sz val="14"/>
      <name val="Arial Narrow"/>
      <family val="2"/>
    </font>
    <font>
      <b/>
      <sz val="12"/>
      <name val="Arial Narrow"/>
      <family val="2"/>
    </font>
    <font>
      <sz val="12"/>
      <name val="Arial Narrow"/>
      <family val="2"/>
    </font>
    <font>
      <b/>
      <sz val="11"/>
      <name val="Arial Narrow"/>
      <family val="2"/>
    </font>
    <font>
      <sz val="11"/>
      <name val="Arial Narrow"/>
      <family val="2"/>
    </font>
    <font>
      <u/>
      <sz val="10"/>
      <color indexed="10"/>
      <name val="Arial Narrow"/>
      <family val="2"/>
    </font>
    <font>
      <sz val="10"/>
      <name val="Arial Narrow"/>
      <family val="2"/>
    </font>
    <font>
      <sz val="10"/>
      <color indexed="8"/>
      <name val="Arial Narrow"/>
      <family val="2"/>
    </font>
    <font>
      <sz val="11"/>
      <color indexed="8"/>
      <name val="Arial Narrow"/>
      <family val="2"/>
    </font>
    <font>
      <i/>
      <sz val="10"/>
      <name val="Arial Narrow"/>
      <family val="2"/>
      <charset val="238"/>
    </font>
    <font>
      <sz val="11"/>
      <color indexed="8"/>
      <name val="Calibri"/>
      <family val="2"/>
      <charset val="238"/>
    </font>
    <font>
      <b/>
      <sz val="18"/>
      <color theme="1"/>
      <name val="Arial Narrow"/>
      <family val="2"/>
      <charset val="238"/>
    </font>
    <font>
      <sz val="9"/>
      <name val="Arial"/>
      <family val="2"/>
    </font>
    <font>
      <sz val="10"/>
      <name val="Arial"/>
      <family val="2"/>
    </font>
    <font>
      <i/>
      <sz val="9"/>
      <name val="Arial Narrow"/>
      <family val="2"/>
      <charset val="238"/>
    </font>
    <font>
      <sz val="9"/>
      <name val="Arial Narrow"/>
      <family val="2"/>
      <charset val="238"/>
    </font>
    <font>
      <sz val="10"/>
      <color rgb="FF000000"/>
      <name val="Arial Narrow"/>
      <family val="2"/>
      <charset val="23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int="-0.3499862666707357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xf numFmtId="167" fontId="18" fillId="0" borderId="0" applyFont="0" applyFill="0" applyBorder="0" applyAlignment="0" applyProtection="0"/>
    <xf numFmtId="166" fontId="18" fillId="0" borderId="0" applyFont="0" applyFill="0" applyBorder="0" applyAlignment="0" applyProtection="0"/>
    <xf numFmtId="164" fontId="1" fillId="0" borderId="0" applyFont="0" applyFill="0" applyBorder="0" applyAlignment="0" applyProtection="0"/>
    <xf numFmtId="0" fontId="19" fillId="0" borderId="0"/>
    <xf numFmtId="0" fontId="18" fillId="0" borderId="0"/>
    <xf numFmtId="0" fontId="30" fillId="0" borderId="0"/>
    <xf numFmtId="0" fontId="40" fillId="0" borderId="0"/>
    <xf numFmtId="0" fontId="51" fillId="0" borderId="0"/>
    <xf numFmtId="0" fontId="18" fillId="0" borderId="0"/>
  </cellStyleXfs>
  <cellXfs count="242">
    <xf numFmtId="0" fontId="0" fillId="0" borderId="0" xfId="0"/>
    <xf numFmtId="0" fontId="20" fillId="0" borderId="10" xfId="0" applyFont="1" applyBorder="1" applyAlignment="1">
      <alignment horizontal="center" vertical="top"/>
    </xf>
    <xf numFmtId="0" fontId="20" fillId="0" borderId="10" xfId="0" applyFont="1" applyBorder="1"/>
    <xf numFmtId="0" fontId="20" fillId="0" borderId="0" xfId="0" applyFont="1"/>
    <xf numFmtId="0" fontId="22" fillId="0" borderId="0" xfId="0" applyFont="1"/>
    <xf numFmtId="0" fontId="23" fillId="0" borderId="0" xfId="0" applyFont="1"/>
    <xf numFmtId="0" fontId="24" fillId="0" borderId="0" xfId="0" applyFont="1"/>
    <xf numFmtId="0" fontId="22" fillId="0" borderId="0" xfId="0" applyFont="1" applyAlignment="1">
      <alignment horizontal="left"/>
    </xf>
    <xf numFmtId="0" fontId="25" fillId="0" borderId="0" xfId="0" applyFont="1"/>
    <xf numFmtId="0" fontId="26" fillId="0" borderId="0" xfId="0" applyFont="1" applyAlignment="1">
      <alignment horizontal="center" vertical="top"/>
    </xf>
    <xf numFmtId="0" fontId="26" fillId="0" borderId="0" xfId="0" applyFont="1" applyAlignment="1">
      <alignment wrapText="1"/>
    </xf>
    <xf numFmtId="0" fontId="26" fillId="0" borderId="0" xfId="0" applyFont="1"/>
    <xf numFmtId="164" fontId="26" fillId="0" borderId="0" xfId="42" applyFont="1" applyFill="1" applyBorder="1"/>
    <xf numFmtId="0" fontId="26" fillId="0" borderId="0" xfId="0" applyFont="1" applyAlignment="1">
      <alignment horizontal="left" vertical="top"/>
    </xf>
    <xf numFmtId="0" fontId="27" fillId="0" borderId="0" xfId="0" applyFont="1"/>
    <xf numFmtId="164" fontId="27" fillId="0" borderId="0" xfId="42" applyFont="1" applyFill="1" applyBorder="1" applyAlignment="1"/>
    <xf numFmtId="0" fontId="27" fillId="0" borderId="0" xfId="0" applyFont="1" applyAlignment="1">
      <alignment horizontal="center" vertical="top"/>
    </xf>
    <xf numFmtId="0" fontId="27" fillId="0" borderId="0" xfId="43" applyFont="1" applyAlignment="1">
      <alignment horizontal="left" vertical="top" wrapText="1"/>
    </xf>
    <xf numFmtId="0" fontId="25" fillId="0" borderId="0" xfId="0" applyFont="1" applyAlignment="1">
      <alignment vertical="top" wrapText="1"/>
    </xf>
    <xf numFmtId="0" fontId="28" fillId="0" borderId="0" xfId="0" applyFont="1" applyAlignment="1">
      <alignment vertical="center"/>
    </xf>
    <xf numFmtId="0" fontId="20" fillId="0" borderId="0" xfId="0" applyFont="1" applyAlignment="1">
      <alignment horizontal="center" vertical="top"/>
    </xf>
    <xf numFmtId="0" fontId="35" fillId="0" borderId="0" xfId="0" applyFont="1" applyAlignment="1">
      <alignment horizontal="center" vertical="top"/>
    </xf>
    <xf numFmtId="0" fontId="35" fillId="0" borderId="0" xfId="0" applyFont="1" applyAlignment="1">
      <alignment wrapText="1"/>
    </xf>
    <xf numFmtId="0" fontId="35" fillId="0" borderId="0" xfId="0" applyFont="1"/>
    <xf numFmtId="164" fontId="35" fillId="0" borderId="0" xfId="42" applyFont="1" applyFill="1"/>
    <xf numFmtId="49" fontId="32" fillId="0" borderId="0" xfId="0" applyNumberFormat="1" applyFont="1" applyAlignment="1">
      <alignment horizontal="left" vertical="top"/>
    </xf>
    <xf numFmtId="0" fontId="32" fillId="0" borderId="0" xfId="0" applyFont="1" applyAlignment="1">
      <alignment horizontal="left"/>
    </xf>
    <xf numFmtId="0" fontId="32" fillId="0" borderId="0" xfId="0" applyFont="1"/>
    <xf numFmtId="164" fontId="32" fillId="0" borderId="0" xfId="42" applyFont="1" applyFill="1" applyBorder="1" applyAlignment="1"/>
    <xf numFmtId="44" fontId="32" fillId="0" borderId="0" xfId="42" applyNumberFormat="1" applyFont="1" applyFill="1" applyBorder="1" applyAlignment="1"/>
    <xf numFmtId="44" fontId="20" fillId="0" borderId="0" xfId="0" applyNumberFormat="1" applyFont="1"/>
    <xf numFmtId="0" fontId="32" fillId="0" borderId="0" xfId="48" applyFont="1" applyAlignment="1">
      <alignment horizontal="center"/>
    </xf>
    <xf numFmtId="0" fontId="32" fillId="0" borderId="0" xfId="48" applyFont="1"/>
    <xf numFmtId="0" fontId="32" fillId="0" borderId="0" xfId="48" applyFont="1" applyAlignment="1">
      <alignment horizontal="left"/>
    </xf>
    <xf numFmtId="44" fontId="32" fillId="0" borderId="0" xfId="48" applyNumberFormat="1" applyFont="1" applyAlignment="1">
      <alignment horizontal="right"/>
    </xf>
    <xf numFmtId="0" fontId="31" fillId="0" borderId="0" xfId="0" applyFont="1" applyAlignment="1">
      <alignment horizontal="center" vertical="top"/>
    </xf>
    <xf numFmtId="0" fontId="31" fillId="0" borderId="0" xfId="0" applyFont="1"/>
    <xf numFmtId="164" fontId="31" fillId="0" borderId="0" xfId="42" applyFont="1" applyFill="1" applyBorder="1" applyAlignment="1"/>
    <xf numFmtId="44" fontId="31" fillId="0" borderId="0" xfId="42" applyNumberFormat="1" applyFont="1" applyFill="1" applyBorder="1" applyAlignment="1"/>
    <xf numFmtId="0" fontId="32" fillId="0" borderId="0" xfId="0" applyFont="1" applyAlignment="1">
      <alignment horizontal="center" vertical="top"/>
    </xf>
    <xf numFmtId="0" fontId="20" fillId="0" borderId="10" xfId="0" applyFont="1" applyBorder="1" applyAlignment="1">
      <alignment horizontal="justify" vertical="top"/>
    </xf>
    <xf numFmtId="0" fontId="20" fillId="0" borderId="10" xfId="0" applyFont="1" applyBorder="1" applyAlignment="1">
      <alignment horizontal="center"/>
    </xf>
    <xf numFmtId="2" fontId="20" fillId="0" borderId="10" xfId="0" applyNumberFormat="1" applyFont="1" applyBorder="1" applyAlignment="1">
      <alignment horizontal="center"/>
    </xf>
    <xf numFmtId="0" fontId="22" fillId="0" borderId="0" xfId="0" applyFont="1" applyAlignment="1">
      <alignment horizontal="justify" vertical="top"/>
    </xf>
    <xf numFmtId="0" fontId="22" fillId="0" borderId="0" xfId="0" applyFont="1" applyAlignment="1">
      <alignment horizontal="center"/>
    </xf>
    <xf numFmtId="2" fontId="22" fillId="0" borderId="0" xfId="0" applyNumberFormat="1" applyFont="1" applyAlignment="1">
      <alignment horizontal="center"/>
    </xf>
    <xf numFmtId="0" fontId="24" fillId="0" borderId="0" xfId="0" applyFont="1" applyAlignment="1">
      <alignment horizontal="center" vertical="top"/>
    </xf>
    <xf numFmtId="0" fontId="24" fillId="0" borderId="0" xfId="0" applyFont="1" applyAlignment="1">
      <alignment horizontal="justify" vertical="top"/>
    </xf>
    <xf numFmtId="0" fontId="24" fillId="0" borderId="0" xfId="0" applyFont="1" applyAlignment="1">
      <alignment horizontal="center"/>
    </xf>
    <xf numFmtId="2" fontId="24" fillId="0" borderId="0" xfId="0" applyNumberFormat="1" applyFont="1" applyAlignment="1">
      <alignment horizontal="center"/>
    </xf>
    <xf numFmtId="0" fontId="37" fillId="0" borderId="0" xfId="0" applyFont="1" applyAlignment="1">
      <alignment horizontal="justify" vertical="top"/>
    </xf>
    <xf numFmtId="0" fontId="29" fillId="0" borderId="0" xfId="0" applyFont="1" applyAlignment="1">
      <alignment horizontal="center" vertical="top" wrapText="1"/>
    </xf>
    <xf numFmtId="0" fontId="29" fillId="0" borderId="0" xfId="0" applyFont="1" applyAlignment="1">
      <alignment horizontal="center" vertical="top"/>
    </xf>
    <xf numFmtId="0" fontId="20" fillId="0" borderId="0" xfId="0" applyFont="1" applyAlignment="1">
      <alignment horizontal="left" vertical="top"/>
    </xf>
    <xf numFmtId="2" fontId="20" fillId="0" borderId="0" xfId="0" applyNumberFormat="1" applyFont="1" applyAlignment="1">
      <alignment horizontal="center"/>
    </xf>
    <xf numFmtId="0" fontId="20" fillId="0" borderId="0" xfId="0" applyFont="1" applyAlignment="1">
      <alignment horizontal="center"/>
    </xf>
    <xf numFmtId="0" fontId="25" fillId="0" borderId="0" xfId="0" applyFont="1" applyAlignment="1">
      <alignment horizontal="center" vertical="top"/>
    </xf>
    <xf numFmtId="0" fontId="25" fillId="0" borderId="0" xfId="0" applyFont="1" applyAlignment="1">
      <alignment horizontal="justify" vertical="top" wrapText="1"/>
    </xf>
    <xf numFmtId="0" fontId="25" fillId="0" borderId="0" xfId="0" applyFont="1" applyAlignment="1">
      <alignment horizontal="center"/>
    </xf>
    <xf numFmtId="2" fontId="25" fillId="0" borderId="0" xfId="42" applyNumberFormat="1" applyFont="1" applyFill="1" applyBorder="1" applyAlignment="1" applyProtection="1">
      <alignment horizontal="center"/>
    </xf>
    <xf numFmtId="164" fontId="25" fillId="0" borderId="0" xfId="42" applyFont="1" applyFill="1" applyBorder="1" applyAlignment="1" applyProtection="1">
      <alignment horizontal="center"/>
    </xf>
    <xf numFmtId="0" fontId="20" fillId="0" borderId="0" xfId="0" applyFont="1" applyAlignment="1">
      <alignment horizontal="justify" vertical="top"/>
    </xf>
    <xf numFmtId="0" fontId="28" fillId="0" borderId="0" xfId="0" applyFont="1" applyAlignment="1">
      <alignment horizontal="center"/>
    </xf>
    <xf numFmtId="2" fontId="28" fillId="0" borderId="0" xfId="42" applyNumberFormat="1" applyFont="1" applyFill="1" applyBorder="1" applyAlignment="1" applyProtection="1">
      <alignment horizontal="center"/>
    </xf>
    <xf numFmtId="165" fontId="28" fillId="0" borderId="0" xfId="42" applyNumberFormat="1" applyFont="1" applyAlignment="1" applyProtection="1">
      <alignment horizontal="right"/>
      <protection locked="0"/>
    </xf>
    <xf numFmtId="44" fontId="28" fillId="0" borderId="0" xfId="42" applyNumberFormat="1" applyFont="1" applyAlignment="1" applyProtection="1">
      <alignment horizontal="right"/>
    </xf>
    <xf numFmtId="49" fontId="28" fillId="0" borderId="0" xfId="0" applyNumberFormat="1" applyFont="1" applyAlignment="1">
      <alignment horizontal="justify" vertical="top" wrapText="1"/>
    </xf>
    <xf numFmtId="0" fontId="35" fillId="0" borderId="0" xfId="0" applyFont="1" applyAlignment="1">
      <alignment horizontal="justify" vertical="top" wrapText="1"/>
    </xf>
    <xf numFmtId="0" fontId="35" fillId="0" borderId="0" xfId="0" applyFont="1" applyAlignment="1">
      <alignment horizontal="center"/>
    </xf>
    <xf numFmtId="164" fontId="35" fillId="0" borderId="0" xfId="42" applyFont="1" applyFill="1" applyBorder="1" applyAlignment="1" applyProtection="1">
      <alignment horizontal="right"/>
      <protection locked="0"/>
    </xf>
    <xf numFmtId="44" fontId="35" fillId="0" borderId="0" xfId="42" applyNumberFormat="1" applyFont="1" applyFill="1" applyBorder="1" applyAlignment="1" applyProtection="1">
      <alignment horizontal="right"/>
    </xf>
    <xf numFmtId="49" fontId="31" fillId="0" borderId="0" xfId="0" applyNumberFormat="1" applyFont="1" applyAlignment="1">
      <alignment horizontal="justify" vertical="top" wrapText="1"/>
    </xf>
    <xf numFmtId="0" fontId="31" fillId="0" borderId="0" xfId="0" applyFont="1" applyAlignment="1">
      <alignment horizontal="justify" vertical="top" wrapText="1"/>
    </xf>
    <xf numFmtId="49" fontId="38" fillId="0" borderId="0" xfId="0" applyNumberFormat="1" applyFont="1" applyAlignment="1">
      <alignment horizontal="justify" vertical="top" wrapText="1"/>
    </xf>
    <xf numFmtId="0" fontId="28" fillId="0" borderId="0" xfId="0" applyFont="1" applyAlignment="1">
      <alignment horizontal="justify" vertical="top" wrapText="1"/>
    </xf>
    <xf numFmtId="164" fontId="35" fillId="0" borderId="0" xfId="42" applyFont="1" applyFill="1" applyBorder="1" applyAlignment="1" applyProtection="1">
      <alignment horizontal="center"/>
      <protection locked="0"/>
    </xf>
    <xf numFmtId="0" fontId="37" fillId="0" borderId="0" xfId="0" applyFont="1" applyAlignment="1">
      <alignment horizontal="center" vertical="top" wrapText="1"/>
    </xf>
    <xf numFmtId="2" fontId="28" fillId="0" borderId="0" xfId="42" applyNumberFormat="1" applyFont="1" applyFill="1" applyBorder="1" applyAlignment="1" applyProtection="1">
      <alignment horizontal="center" wrapText="1"/>
    </xf>
    <xf numFmtId="164" fontId="28" fillId="0" borderId="0" xfId="42" applyFont="1" applyAlignment="1" applyProtection="1">
      <alignment horizontal="center" wrapText="1"/>
    </xf>
    <xf numFmtId="0" fontId="28" fillId="0" borderId="0" xfId="0" applyFont="1" applyAlignment="1">
      <alignment horizontal="justify" vertical="top"/>
    </xf>
    <xf numFmtId="0" fontId="26" fillId="0" borderId="11" xfId="0" applyFont="1" applyBorder="1" applyAlignment="1">
      <alignment horizontal="left" vertical="top"/>
    </xf>
    <xf numFmtId="0" fontId="27" fillId="0" borderId="12" xfId="0" applyFont="1" applyBorder="1"/>
    <xf numFmtId="0" fontId="20" fillId="0" borderId="13" xfId="0" applyFont="1" applyBorder="1"/>
    <xf numFmtId="0" fontId="26" fillId="0" borderId="14" xfId="0" applyFont="1" applyBorder="1" applyAlignment="1">
      <alignment horizontal="left" vertical="top"/>
    </xf>
    <xf numFmtId="0" fontId="27" fillId="0" borderId="15" xfId="0" applyFont="1" applyBorder="1" applyAlignment="1">
      <alignment horizontal="left"/>
    </xf>
    <xf numFmtId="0" fontId="27" fillId="0" borderId="15" xfId="0" applyFont="1" applyBorder="1"/>
    <xf numFmtId="164" fontId="27" fillId="0" borderId="15" xfId="42" applyFont="1" applyFill="1" applyBorder="1" applyAlignment="1"/>
    <xf numFmtId="0" fontId="20" fillId="0" borderId="15" xfId="0" applyFont="1" applyBorder="1"/>
    <xf numFmtId="0" fontId="20" fillId="0" borderId="16" xfId="0" applyFont="1" applyBorder="1"/>
    <xf numFmtId="0" fontId="27" fillId="0" borderId="17" xfId="0" applyFont="1" applyBorder="1" applyAlignment="1">
      <alignment horizontal="center" vertical="top"/>
    </xf>
    <xf numFmtId="0" fontId="20" fillId="0" borderId="18" xfId="0" applyFont="1" applyBorder="1"/>
    <xf numFmtId="0" fontId="27" fillId="0" borderId="19" xfId="0" applyFont="1" applyBorder="1" applyAlignment="1">
      <alignment horizontal="center" vertical="top"/>
    </xf>
    <xf numFmtId="0" fontId="27" fillId="0" borderId="20" xfId="0" applyFont="1" applyBorder="1"/>
    <xf numFmtId="164" fontId="27" fillId="0" borderId="12" xfId="42" applyFont="1" applyFill="1" applyBorder="1" applyAlignment="1"/>
    <xf numFmtId="0" fontId="26" fillId="0" borderId="14" xfId="0" applyFont="1" applyBorder="1" applyAlignment="1">
      <alignment horizontal="center" vertical="top"/>
    </xf>
    <xf numFmtId="49" fontId="32" fillId="0" borderId="11" xfId="0" applyNumberFormat="1" applyFont="1" applyBorder="1" applyAlignment="1">
      <alignment horizontal="left" vertical="top"/>
    </xf>
    <xf numFmtId="0" fontId="32" fillId="0" borderId="12" xfId="0" applyFont="1" applyBorder="1" applyAlignment="1">
      <alignment horizontal="left"/>
    </xf>
    <xf numFmtId="0" fontId="32" fillId="0" borderId="12" xfId="0" applyFont="1" applyBorder="1"/>
    <xf numFmtId="164" fontId="32" fillId="0" borderId="12" xfId="42" applyFont="1" applyFill="1" applyBorder="1" applyAlignment="1"/>
    <xf numFmtId="44" fontId="32" fillId="0" borderId="13" xfId="42" applyNumberFormat="1" applyFont="1" applyFill="1" applyBorder="1" applyAlignment="1"/>
    <xf numFmtId="0" fontId="31" fillId="0" borderId="12" xfId="0" applyFont="1" applyBorder="1"/>
    <xf numFmtId="4" fontId="31" fillId="0" borderId="12" xfId="0" applyNumberFormat="1" applyFont="1" applyBorder="1"/>
    <xf numFmtId="44" fontId="32" fillId="0" borderId="12" xfId="0" applyNumberFormat="1" applyFont="1" applyBorder="1"/>
    <xf numFmtId="0" fontId="32" fillId="0" borderId="11" xfId="0" applyFont="1" applyBorder="1" applyAlignment="1">
      <alignment horizontal="center" vertical="top"/>
    </xf>
    <xf numFmtId="0" fontId="25" fillId="0" borderId="0" xfId="0" applyFont="1" applyAlignment="1">
      <alignment wrapText="1"/>
    </xf>
    <xf numFmtId="164" fontId="25" fillId="0" borderId="0" xfId="42" applyFont="1" applyFill="1"/>
    <xf numFmtId="44" fontId="32" fillId="0" borderId="0" xfId="0" applyNumberFormat="1" applyFont="1" applyAlignment="1">
      <alignment horizontal="center" vertical="top"/>
    </xf>
    <xf numFmtId="0" fontId="32" fillId="0" borderId="12" xfId="0" applyFont="1" applyBorder="1" applyAlignment="1">
      <alignment horizontal="left" vertical="top"/>
    </xf>
    <xf numFmtId="0" fontId="32" fillId="0" borderId="12" xfId="0" applyFont="1" applyBorder="1" applyAlignment="1">
      <alignment horizontal="center" vertical="top"/>
    </xf>
    <xf numFmtId="44" fontId="32" fillId="0" borderId="13" xfId="0" applyNumberFormat="1" applyFont="1" applyBorder="1" applyAlignment="1">
      <alignment horizontal="right" vertical="top"/>
    </xf>
    <xf numFmtId="0" fontId="37" fillId="33" borderId="12" xfId="0" applyFont="1" applyFill="1" applyBorder="1" applyAlignment="1">
      <alignment horizontal="justify" vertical="top"/>
    </xf>
    <xf numFmtId="0" fontId="29" fillId="33" borderId="12" xfId="0" applyFont="1" applyFill="1" applyBorder="1" applyAlignment="1">
      <alignment horizontal="center" vertical="top" wrapText="1"/>
    </xf>
    <xf numFmtId="0" fontId="29" fillId="33" borderId="12" xfId="0" applyFont="1" applyFill="1" applyBorder="1" applyAlignment="1">
      <alignment horizontal="center" vertical="top"/>
    </xf>
    <xf numFmtId="0" fontId="36" fillId="33" borderId="12" xfId="0" applyFont="1" applyFill="1" applyBorder="1"/>
    <xf numFmtId="0" fontId="36" fillId="33" borderId="13" xfId="0" applyFont="1" applyFill="1" applyBorder="1"/>
    <xf numFmtId="0" fontId="35" fillId="0" borderId="11" xfId="0" applyFont="1" applyBorder="1" applyAlignment="1">
      <alignment horizontal="center" vertical="top"/>
    </xf>
    <xf numFmtId="0" fontId="35" fillId="0" borderId="12" xfId="0" applyFont="1" applyBorder="1" applyAlignment="1">
      <alignment horizontal="justify" vertical="top"/>
    </xf>
    <xf numFmtId="0" fontId="35" fillId="0" borderId="12" xfId="0" applyFont="1" applyBorder="1" applyAlignment="1">
      <alignment horizontal="center"/>
    </xf>
    <xf numFmtId="2" fontId="35" fillId="0" borderId="12" xfId="42" applyNumberFormat="1" applyFont="1" applyFill="1" applyBorder="1" applyAlignment="1" applyProtection="1">
      <alignment horizontal="center"/>
    </xf>
    <xf numFmtId="164" fontId="35" fillId="0" borderId="12" xfId="42" applyFont="1" applyFill="1" applyBorder="1" applyAlignment="1" applyProtection="1">
      <alignment horizontal="center"/>
    </xf>
    <xf numFmtId="164" fontId="35" fillId="0" borderId="13" xfId="42" applyFont="1" applyFill="1" applyBorder="1" applyAlignment="1" applyProtection="1">
      <alignment horizontal="center"/>
    </xf>
    <xf numFmtId="0" fontId="32" fillId="0" borderId="12" xfId="0" applyFont="1" applyBorder="1" applyAlignment="1">
      <alignment horizontal="justify" vertical="top" wrapText="1"/>
    </xf>
    <xf numFmtId="2" fontId="35" fillId="0" borderId="12" xfId="42" applyNumberFormat="1" applyFont="1" applyBorder="1" applyAlignment="1" applyProtection="1">
      <alignment horizontal="center"/>
    </xf>
    <xf numFmtId="164" fontId="35" fillId="0" borderId="12" xfId="42" applyFont="1" applyBorder="1" applyAlignment="1" applyProtection="1">
      <alignment horizontal="right"/>
    </xf>
    <xf numFmtId="44" fontId="35" fillId="0" borderId="13" xfId="42" applyNumberFormat="1" applyFont="1" applyBorder="1" applyAlignment="1" applyProtection="1">
      <alignment horizontal="right"/>
    </xf>
    <xf numFmtId="0" fontId="32" fillId="0" borderId="0" xfId="0" applyFont="1" applyAlignment="1">
      <alignment horizontal="justify" vertical="top" wrapText="1"/>
    </xf>
    <xf numFmtId="2" fontId="35" fillId="0" borderId="0" xfId="42" applyNumberFormat="1" applyFont="1" applyFill="1" applyBorder="1" applyAlignment="1" applyProtection="1">
      <alignment horizontal="center"/>
    </xf>
    <xf numFmtId="164" fontId="35" fillId="0" borderId="0" xfId="42" applyFont="1" applyFill="1" applyBorder="1" applyAlignment="1" applyProtection="1">
      <alignment horizontal="center"/>
    </xf>
    <xf numFmtId="0" fontId="36" fillId="0" borderId="0" xfId="0" applyFont="1"/>
    <xf numFmtId="0" fontId="20" fillId="0" borderId="15" xfId="0" applyFont="1" applyBorder="1" applyAlignment="1">
      <alignment horizontal="center" vertical="top"/>
    </xf>
    <xf numFmtId="49" fontId="35" fillId="0" borderId="0" xfId="0" applyNumberFormat="1" applyFont="1" applyAlignment="1">
      <alignment horizontal="justify" vertical="top" wrapText="1"/>
    </xf>
    <xf numFmtId="0" fontId="41" fillId="0" borderId="0" xfId="0" applyFont="1" applyAlignment="1">
      <alignment vertical="top"/>
    </xf>
    <xf numFmtId="0" fontId="42" fillId="0" borderId="0" xfId="0" applyFont="1" applyAlignment="1">
      <alignment vertical="top"/>
    </xf>
    <xf numFmtId="0" fontId="43" fillId="0" borderId="0" xfId="0" applyFont="1" applyAlignment="1">
      <alignment vertical="top"/>
    </xf>
    <xf numFmtId="0" fontId="44" fillId="0" borderId="0" xfId="0" applyFont="1" applyAlignment="1">
      <alignment vertical="top"/>
    </xf>
    <xf numFmtId="0" fontId="45" fillId="0" borderId="0" xfId="0" applyFont="1" applyAlignment="1">
      <alignment vertical="top"/>
    </xf>
    <xf numFmtId="0" fontId="47" fillId="0" borderId="0" xfId="0" applyFont="1" applyAlignment="1">
      <alignment vertical="top"/>
    </xf>
    <xf numFmtId="0" fontId="46" fillId="0" borderId="0" xfId="0" applyFont="1" applyAlignment="1">
      <alignment horizontal="justify" vertical="top" wrapText="1"/>
    </xf>
    <xf numFmtId="0" fontId="48" fillId="0" borderId="0" xfId="0" applyFont="1" applyAlignment="1">
      <alignment horizontal="justify" vertical="top" wrapText="1"/>
    </xf>
    <xf numFmtId="0" fontId="47" fillId="0" borderId="0" xfId="0" applyFont="1" applyAlignment="1">
      <alignment vertical="top" wrapText="1"/>
    </xf>
    <xf numFmtId="0" fontId="47" fillId="0" borderId="0" xfId="0" applyFont="1" applyAlignment="1">
      <alignment horizontal="justify" vertical="top" wrapText="1"/>
    </xf>
    <xf numFmtId="0" fontId="47" fillId="0" borderId="0" xfId="0" quotePrefix="1" applyFont="1" applyAlignment="1">
      <alignment vertical="top" wrapText="1"/>
    </xf>
    <xf numFmtId="0" fontId="49" fillId="0" borderId="0" xfId="0" applyFont="1" applyAlignment="1">
      <alignment vertical="top"/>
    </xf>
    <xf numFmtId="0" fontId="50" fillId="0" borderId="0" xfId="0" applyFont="1" applyAlignment="1">
      <alignment horizontal="left" vertical="top" wrapText="1"/>
    </xf>
    <xf numFmtId="0" fontId="36" fillId="0" borderId="0" xfId="0" applyFont="1" applyAlignment="1">
      <alignment horizontal="center"/>
    </xf>
    <xf numFmtId="0" fontId="28" fillId="0" borderId="0" xfId="0" applyFont="1" applyAlignment="1">
      <alignment horizontal="center" vertical="top"/>
    </xf>
    <xf numFmtId="0" fontId="28" fillId="0" borderId="0" xfId="0" applyFont="1" applyAlignment="1">
      <alignment horizontal="right" vertical="top"/>
    </xf>
    <xf numFmtId="0" fontId="35" fillId="33" borderId="0" xfId="0" applyFont="1" applyFill="1" applyAlignment="1">
      <alignment horizontal="center" vertical="top"/>
    </xf>
    <xf numFmtId="0" fontId="35" fillId="33" borderId="0" xfId="0" applyFont="1" applyFill="1" applyAlignment="1">
      <alignment horizontal="justify" vertical="top"/>
    </xf>
    <xf numFmtId="0" fontId="35" fillId="33" borderId="0" xfId="0" applyFont="1" applyFill="1" applyAlignment="1">
      <alignment horizontal="center"/>
    </xf>
    <xf numFmtId="2" fontId="35" fillId="33" borderId="0" xfId="42" applyNumberFormat="1" applyFont="1" applyFill="1" applyAlignment="1" applyProtection="1">
      <alignment horizontal="center"/>
    </xf>
    <xf numFmtId="164" fontId="35" fillId="33" borderId="0" xfId="42" applyFont="1" applyFill="1" applyAlignment="1" applyProtection="1">
      <alignment horizontal="center"/>
    </xf>
    <xf numFmtId="2" fontId="25" fillId="0" borderId="0" xfId="42" applyNumberFormat="1" applyFont="1" applyFill="1" applyAlignment="1" applyProtection="1">
      <alignment horizontal="center"/>
    </xf>
    <xf numFmtId="164" fontId="25" fillId="0" borderId="0" xfId="42" applyFont="1" applyFill="1" applyAlignment="1" applyProtection="1">
      <alignment horizontal="center"/>
    </xf>
    <xf numFmtId="0" fontId="35" fillId="0" borderId="22" xfId="0" applyFont="1" applyBorder="1" applyAlignment="1">
      <alignment horizontal="center" vertical="top" wrapText="1"/>
    </xf>
    <xf numFmtId="0" fontId="32" fillId="0" borderId="22" xfId="0" applyFont="1" applyBorder="1" applyAlignment="1">
      <alignment horizontal="justify" vertical="top" wrapText="1"/>
    </xf>
    <xf numFmtId="0" fontId="35" fillId="0" borderId="22" xfId="0" applyFont="1" applyBorder="1" applyAlignment="1">
      <alignment horizontal="center"/>
    </xf>
    <xf numFmtId="2" fontId="35" fillId="0" borderId="22" xfId="42" applyNumberFormat="1" applyFont="1" applyFill="1" applyBorder="1" applyAlignment="1" applyProtection="1">
      <alignment horizontal="center"/>
    </xf>
    <xf numFmtId="164" fontId="35" fillId="0" borderId="22" xfId="42" applyFont="1" applyFill="1" applyBorder="1" applyAlignment="1" applyProtection="1">
      <alignment horizontal="center"/>
    </xf>
    <xf numFmtId="164" fontId="28" fillId="0" borderId="0" xfId="42" applyFont="1" applyFill="1" applyAlignment="1">
      <alignment horizontal="center" wrapText="1"/>
    </xf>
    <xf numFmtId="165" fontId="28" fillId="0" borderId="0" xfId="42" applyNumberFormat="1" applyFont="1" applyAlignment="1" applyProtection="1">
      <alignment horizontal="right"/>
    </xf>
    <xf numFmtId="164" fontId="28" fillId="0" borderId="0" xfId="42" applyFont="1" applyAlignment="1">
      <alignment wrapText="1"/>
    </xf>
    <xf numFmtId="44" fontId="35" fillId="0" borderId="0" xfId="42" applyNumberFormat="1" applyFont="1" applyFill="1" applyBorder="1" applyAlignment="1" applyProtection="1">
      <alignment horizontal="center"/>
    </xf>
    <xf numFmtId="164" fontId="28" fillId="0" borderId="0" xfId="42" applyFont="1" applyAlignment="1">
      <alignment horizontal="center" wrapText="1"/>
    </xf>
    <xf numFmtId="0" fontId="35" fillId="0" borderId="22" xfId="0" applyFont="1" applyBorder="1" applyAlignment="1">
      <alignment horizontal="center" vertical="top"/>
    </xf>
    <xf numFmtId="2" fontId="35" fillId="0" borderId="22" xfId="42" applyNumberFormat="1" applyFont="1" applyBorder="1" applyAlignment="1" applyProtection="1">
      <alignment horizontal="center"/>
    </xf>
    <xf numFmtId="164" fontId="35" fillId="0" borderId="22" xfId="42" applyFont="1" applyBorder="1" applyAlignment="1" applyProtection="1">
      <alignment horizontal="center"/>
    </xf>
    <xf numFmtId="44" fontId="35" fillId="0" borderId="22" xfId="42" applyNumberFormat="1" applyFont="1" applyBorder="1" applyAlignment="1" applyProtection="1">
      <alignment horizontal="right"/>
    </xf>
    <xf numFmtId="44" fontId="28" fillId="0" borderId="0" xfId="42" applyNumberFormat="1" applyFont="1" applyFill="1" applyAlignment="1" applyProtection="1">
      <alignment horizontal="right"/>
    </xf>
    <xf numFmtId="0" fontId="21" fillId="0" borderId="0" xfId="0" applyFont="1" applyAlignment="1">
      <alignment wrapText="1"/>
    </xf>
    <xf numFmtId="0" fontId="33" fillId="0" borderId="0" xfId="0" applyFont="1" applyAlignment="1">
      <alignment vertical="top" wrapText="1"/>
    </xf>
    <xf numFmtId="0" fontId="53" fillId="0" borderId="0" xfId="0" applyFont="1" applyAlignment="1">
      <alignment vertical="top"/>
    </xf>
    <xf numFmtId="49" fontId="54" fillId="0" borderId="0" xfId="0" applyNumberFormat="1" applyFont="1" applyAlignment="1">
      <alignment horizontal="left" vertical="top"/>
    </xf>
    <xf numFmtId="0" fontId="54" fillId="0" borderId="0" xfId="0" applyFont="1"/>
    <xf numFmtId="4" fontId="54" fillId="0" borderId="0" xfId="0" applyNumberFormat="1" applyFont="1" applyAlignment="1">
      <alignment horizontal="center"/>
    </xf>
    <xf numFmtId="0" fontId="55" fillId="0" borderId="0" xfId="0" applyFont="1" applyAlignment="1">
      <alignment horizontal="center" vertical="top" wrapText="1"/>
    </xf>
    <xf numFmtId="0" fontId="37" fillId="33" borderId="12" xfId="0" applyFont="1" applyFill="1" applyBorder="1" applyAlignment="1">
      <alignment horizontal="center" vertical="top"/>
    </xf>
    <xf numFmtId="0" fontId="35" fillId="0" borderId="12" xfId="0" applyFont="1" applyBorder="1" applyAlignment="1">
      <alignment horizontal="center" vertical="top"/>
    </xf>
    <xf numFmtId="0" fontId="28" fillId="0" borderId="0" xfId="0" applyFont="1" applyAlignment="1">
      <alignment horizontal="left" vertical="top"/>
    </xf>
    <xf numFmtId="0" fontId="35" fillId="0" borderId="22" xfId="0" applyFont="1" applyBorder="1" applyAlignment="1">
      <alignment horizontal="right" vertical="top" wrapText="1"/>
    </xf>
    <xf numFmtId="0" fontId="25" fillId="0" borderId="0" xfId="0" applyFont="1" applyAlignment="1">
      <alignment horizontal="right" vertical="top"/>
    </xf>
    <xf numFmtId="0" fontId="35" fillId="0" borderId="22" xfId="0" applyFont="1" applyBorder="1" applyAlignment="1">
      <alignment horizontal="left" vertical="top" wrapText="1"/>
    </xf>
    <xf numFmtId="0" fontId="37" fillId="0" borderId="0" xfId="0" applyFont="1" applyAlignment="1">
      <alignment horizontal="right" vertical="top" wrapText="1"/>
    </xf>
    <xf numFmtId="0" fontId="22" fillId="0" borderId="0" xfId="0" applyFont="1" applyAlignment="1">
      <alignment vertical="top"/>
    </xf>
    <xf numFmtId="0" fontId="22" fillId="0" borderId="0" xfId="0" applyFont="1" applyAlignment="1">
      <alignment horizontal="right" vertical="top"/>
    </xf>
    <xf numFmtId="0" fontId="24" fillId="0" borderId="0" xfId="0" applyFont="1" applyAlignment="1">
      <alignment horizontal="right" vertical="top"/>
    </xf>
    <xf numFmtId="0" fontId="37" fillId="33" borderId="11" xfId="0" applyFont="1" applyFill="1" applyBorder="1" applyAlignment="1">
      <alignment horizontal="right" vertical="top"/>
    </xf>
    <xf numFmtId="0" fontId="20" fillId="0" borderId="10" xfId="0" applyFont="1" applyBorder="1" applyAlignment="1">
      <alignment horizontal="right" vertical="top"/>
    </xf>
    <xf numFmtId="0" fontId="37" fillId="0" borderId="0" xfId="0" applyFont="1" applyAlignment="1">
      <alignment horizontal="right" vertical="top"/>
    </xf>
    <xf numFmtId="0" fontId="20" fillId="0" borderId="0" xfId="0" applyFont="1" applyAlignment="1">
      <alignment horizontal="right" vertical="top"/>
    </xf>
    <xf numFmtId="0" fontId="35" fillId="33" borderId="0" xfId="0" applyFont="1" applyFill="1" applyAlignment="1">
      <alignment horizontal="right" vertical="top"/>
    </xf>
    <xf numFmtId="0" fontId="20" fillId="0" borderId="0" xfId="0" applyFont="1" applyAlignment="1">
      <alignment horizontal="right"/>
    </xf>
    <xf numFmtId="0" fontId="35" fillId="0" borderId="22" xfId="0" applyFont="1" applyBorder="1" applyAlignment="1">
      <alignment horizontal="right" vertical="top"/>
    </xf>
    <xf numFmtId="0" fontId="20" fillId="0" borderId="10" xfId="0" applyFont="1" applyBorder="1" applyAlignment="1">
      <alignment horizontal="left" vertical="top"/>
    </xf>
    <xf numFmtId="0" fontId="22" fillId="0" borderId="0" xfId="0" applyFont="1" applyAlignment="1">
      <alignment horizontal="left" vertical="top"/>
    </xf>
    <xf numFmtId="0" fontId="24" fillId="0" borderId="0" xfId="0" applyFont="1" applyAlignment="1">
      <alignment horizontal="left" vertical="top"/>
    </xf>
    <xf numFmtId="0" fontId="37" fillId="0" borderId="0" xfId="0" applyFont="1" applyAlignment="1">
      <alignment horizontal="left" vertical="top" wrapText="1"/>
    </xf>
    <xf numFmtId="0" fontId="37" fillId="0" borderId="0" xfId="0" applyFont="1" applyAlignment="1">
      <alignment horizontal="left" vertical="top"/>
    </xf>
    <xf numFmtId="0" fontId="35" fillId="33" borderId="0" xfId="0" applyFont="1" applyFill="1" applyAlignment="1">
      <alignment horizontal="left" vertical="top"/>
    </xf>
    <xf numFmtId="0" fontId="25" fillId="0" borderId="0" xfId="0" applyFont="1" applyAlignment="1">
      <alignment horizontal="left" vertical="top"/>
    </xf>
    <xf numFmtId="0" fontId="20" fillId="0" borderId="0" xfId="0" applyFont="1" applyAlignment="1">
      <alignment horizontal="left"/>
    </xf>
    <xf numFmtId="0" fontId="35" fillId="0" borderId="22" xfId="0" applyFont="1" applyBorder="1" applyAlignment="1">
      <alignment horizontal="left" vertical="top"/>
    </xf>
    <xf numFmtId="0" fontId="28" fillId="0" borderId="0" xfId="0" applyFont="1" applyAlignment="1">
      <alignment horizontal="right"/>
    </xf>
    <xf numFmtId="49" fontId="57" fillId="0" borderId="0" xfId="52" applyNumberFormat="1" applyFont="1" applyAlignment="1">
      <alignment horizontal="left" vertical="top" wrapText="1"/>
    </xf>
    <xf numFmtId="0" fontId="57" fillId="0" borderId="0" xfId="0" applyFont="1" applyAlignment="1">
      <alignment horizontal="justify" vertical="top" wrapText="1"/>
    </xf>
    <xf numFmtId="2" fontId="57" fillId="0" borderId="0" xfId="0" applyNumberFormat="1" applyFont="1" applyAlignment="1">
      <alignment horizontal="left" vertical="top" wrapText="1"/>
    </xf>
    <xf numFmtId="0" fontId="33" fillId="0" borderId="0" xfId="0" applyFont="1" applyAlignment="1">
      <alignment horizontal="left" vertical="top" wrapText="1"/>
    </xf>
    <xf numFmtId="0" fontId="52" fillId="0" borderId="0" xfId="0" applyFont="1" applyAlignment="1">
      <alignment horizontal="left" vertical="top" wrapText="1"/>
    </xf>
    <xf numFmtId="0" fontId="26" fillId="0" borderId="12" xfId="43" applyFont="1" applyBorder="1" applyAlignment="1">
      <alignment horizontal="left" vertical="top" wrapText="1"/>
    </xf>
    <xf numFmtId="0" fontId="27" fillId="0" borderId="12" xfId="43" applyFont="1" applyBorder="1" applyAlignment="1">
      <alignment horizontal="left" vertical="top" wrapText="1"/>
    </xf>
    <xf numFmtId="0" fontId="35" fillId="0" borderId="14" xfId="0" applyFont="1" applyBorder="1" applyAlignment="1">
      <alignment horizontal="left" vertical="top" wrapText="1"/>
    </xf>
    <xf numFmtId="0" fontId="35" fillId="0" borderId="15" xfId="0" applyFont="1" applyBorder="1" applyAlignment="1">
      <alignment horizontal="left" vertical="top" wrapText="1"/>
    </xf>
    <xf numFmtId="0" fontId="35" fillId="0" borderId="16" xfId="0" applyFont="1" applyBorder="1" applyAlignment="1">
      <alignment horizontal="left" vertical="top" wrapText="1"/>
    </xf>
    <xf numFmtId="0" fontId="35" fillId="0" borderId="17" xfId="0" applyFont="1" applyBorder="1" applyAlignment="1">
      <alignment horizontal="left" vertical="top" wrapText="1"/>
    </xf>
    <xf numFmtId="0" fontId="35" fillId="0" borderId="0" xfId="0" applyFont="1" applyAlignment="1">
      <alignment horizontal="left" vertical="top" wrapText="1"/>
    </xf>
    <xf numFmtId="0" fontId="35" fillId="0" borderId="18" xfId="0" applyFont="1" applyBorder="1" applyAlignment="1">
      <alignment horizontal="left" vertical="top" wrapText="1"/>
    </xf>
    <xf numFmtId="0" fontId="35" fillId="0" borderId="19" xfId="0" applyFont="1" applyBorder="1" applyAlignment="1">
      <alignment horizontal="left" vertical="top" wrapText="1"/>
    </xf>
    <xf numFmtId="0" fontId="35" fillId="0" borderId="20" xfId="0" applyFont="1" applyBorder="1" applyAlignment="1">
      <alignment horizontal="left" vertical="top" wrapText="1"/>
    </xf>
    <xf numFmtId="0" fontId="35" fillId="0" borderId="21" xfId="0" applyFont="1" applyBorder="1" applyAlignment="1">
      <alignment horizontal="left" vertical="top" wrapText="1"/>
    </xf>
    <xf numFmtId="0" fontId="22" fillId="33" borderId="11" xfId="0" applyFont="1" applyFill="1" applyBorder="1" applyAlignment="1">
      <alignment horizontal="left" vertical="top"/>
    </xf>
    <xf numFmtId="0" fontId="22" fillId="33" borderId="12" xfId="0" applyFont="1" applyFill="1" applyBorder="1" applyAlignment="1">
      <alignment horizontal="left" vertical="top"/>
    </xf>
    <xf numFmtId="0" fontId="22" fillId="33" borderId="13" xfId="0" applyFont="1" applyFill="1" applyBorder="1" applyAlignment="1">
      <alignment horizontal="left" vertical="top"/>
    </xf>
    <xf numFmtId="0" fontId="27" fillId="0" borderId="12" xfId="0" applyFont="1" applyBorder="1" applyAlignment="1">
      <alignment horizontal="left" wrapText="1"/>
    </xf>
    <xf numFmtId="0" fontId="27" fillId="0" borderId="13" xfId="0" applyFont="1" applyBorder="1" applyAlignment="1">
      <alignment horizontal="left" wrapText="1"/>
    </xf>
    <xf numFmtId="49" fontId="27" fillId="0" borderId="12" xfId="0" applyNumberFormat="1" applyFont="1" applyBorder="1" applyAlignment="1">
      <alignment horizontal="left"/>
    </xf>
    <xf numFmtId="49" fontId="27" fillId="0" borderId="13" xfId="0" applyNumberFormat="1" applyFont="1" applyBorder="1" applyAlignment="1">
      <alignment horizontal="left"/>
    </xf>
    <xf numFmtId="0" fontId="27" fillId="0" borderId="15" xfId="0" applyFont="1" applyBorder="1" applyAlignment="1">
      <alignment horizontal="left"/>
    </xf>
    <xf numFmtId="0" fontId="27" fillId="0" borderId="16" xfId="0" applyFont="1" applyBorder="1" applyAlignment="1">
      <alignment horizontal="left"/>
    </xf>
    <xf numFmtId="0" fontId="27" fillId="0" borderId="0" xfId="0" applyFont="1" applyAlignment="1">
      <alignment horizontal="left"/>
    </xf>
    <xf numFmtId="0" fontId="27" fillId="0" borderId="18" xfId="0" applyFont="1" applyBorder="1" applyAlignment="1">
      <alignment horizontal="left"/>
    </xf>
    <xf numFmtId="0" fontId="27" fillId="0" borderId="20" xfId="0" applyFont="1" applyBorder="1" applyAlignment="1">
      <alignment horizontal="left"/>
    </xf>
    <xf numFmtId="0" fontId="27" fillId="0" borderId="21" xfId="0" applyFont="1" applyBorder="1" applyAlignment="1">
      <alignment horizontal="left"/>
    </xf>
    <xf numFmtId="0" fontId="31" fillId="0" borderId="0" xfId="0" applyFont="1" applyAlignment="1">
      <alignment horizontal="left" vertical="top" wrapText="1"/>
    </xf>
    <xf numFmtId="0" fontId="46" fillId="0" borderId="0" xfId="0" applyFont="1" applyAlignment="1">
      <alignment horizontal="left" vertical="top" wrapText="1"/>
    </xf>
    <xf numFmtId="0" fontId="48" fillId="0" borderId="0" xfId="0" applyFont="1" applyAlignment="1">
      <alignment horizontal="left" vertical="top" wrapText="1"/>
    </xf>
    <xf numFmtId="0" fontId="47" fillId="0" borderId="0" xfId="0" applyFont="1" applyAlignment="1">
      <alignment horizontal="left" vertical="top" wrapText="1"/>
    </xf>
    <xf numFmtId="0" fontId="47" fillId="0" borderId="0" xfId="0" quotePrefix="1" applyFont="1" applyAlignment="1">
      <alignment horizontal="left" vertical="top" wrapText="1"/>
    </xf>
    <xf numFmtId="0" fontId="34" fillId="0" borderId="0" xfId="0" applyFont="1" applyAlignment="1">
      <alignment horizontal="left" wrapText="1"/>
    </xf>
    <xf numFmtId="0" fontId="34" fillId="0" borderId="0" xfId="0" applyFont="1" applyAlignment="1">
      <alignment wrapText="1"/>
    </xf>
    <xf numFmtId="0" fontId="35" fillId="0" borderId="11" xfId="0" applyFont="1" applyBorder="1" applyAlignment="1">
      <alignment horizontal="center" vertical="top"/>
    </xf>
    <xf numFmtId="0" fontId="35" fillId="0" borderId="12" xfId="0" applyFont="1" applyBorder="1" applyAlignment="1">
      <alignment horizontal="center" vertical="top"/>
    </xf>
    <xf numFmtId="0" fontId="56" fillId="0" borderId="0" xfId="0" applyFont="1" applyAlignment="1">
      <alignment horizontal="left" vertical="center" wrapText="1"/>
    </xf>
  </cellXfs>
  <cellStyles count="53">
    <cellStyle name="20 % – Poudarek1" xfId="19" builtinId="30" customBuiltin="1"/>
    <cellStyle name="20 % – Poudarek2" xfId="23" builtinId="34" customBuiltin="1"/>
    <cellStyle name="20 % – Poudarek3" xfId="27" builtinId="38" customBuiltin="1"/>
    <cellStyle name="20 % – Poudarek4" xfId="31" builtinId="42" customBuiltin="1"/>
    <cellStyle name="20 % – Poudarek5" xfId="35" builtinId="46" customBuiltin="1"/>
    <cellStyle name="20 % – Poudarek6" xfId="39" builtinId="50" customBuiltin="1"/>
    <cellStyle name="40 % – Poudarek1" xfId="20" builtinId="31" customBuiltin="1"/>
    <cellStyle name="40 % – Poudarek2" xfId="24" builtinId="35" customBuiltin="1"/>
    <cellStyle name="40 % – Poudarek3" xfId="28" builtinId="39" customBuiltin="1"/>
    <cellStyle name="40 % – Poudarek4" xfId="32" builtinId="43" customBuiltin="1"/>
    <cellStyle name="40 % – Poudarek5" xfId="36" builtinId="47" customBuiltin="1"/>
    <cellStyle name="40 % – Poudarek6" xfId="40" builtinId="51" customBuiltin="1"/>
    <cellStyle name="60 % – Poudarek1" xfId="21" builtinId="32" customBuiltin="1"/>
    <cellStyle name="60 % – Poudarek2" xfId="25" builtinId="36" customBuiltin="1"/>
    <cellStyle name="60 % – Poudarek3" xfId="29" builtinId="40" customBuiltin="1"/>
    <cellStyle name="60 % – Poudarek4" xfId="33" builtinId="44" customBuiltin="1"/>
    <cellStyle name="60 % – Poudarek5" xfId="37" builtinId="48" customBuiltin="1"/>
    <cellStyle name="60 % – Poudarek6" xfId="41" builtinId="52" customBuiltin="1"/>
    <cellStyle name="Comma 2" xfId="46" xr:uid="{00000000-0005-0000-0000-000012000000}"/>
    <cellStyle name="Dobro" xfId="6" builtinId="26" customBuiltin="1"/>
    <cellStyle name="Izhod" xfId="10" builtinId="21"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avadno" xfId="0" builtinId="0" customBuiltin="1"/>
    <cellStyle name="Navadno 2" xfId="43" xr:uid="{00000000-0005-0000-0000-00001B000000}"/>
    <cellStyle name="Navadno 2 10" xfId="52" xr:uid="{4D01BFA6-7CB7-4A11-AB26-CC99B8655090}"/>
    <cellStyle name="Navadno 2 7" xfId="51" xr:uid="{3570F521-D603-4F93-801A-1C8789A667DC}"/>
    <cellStyle name="Navadno 3" xfId="47" xr:uid="{00000000-0005-0000-0000-00001C000000}"/>
    <cellStyle name="Navadno 5" xfId="50" xr:uid="{32613AE7-0F1F-49D7-A99D-085B14BCBFB1}"/>
    <cellStyle name="Navadno_KALAMAR-PSO GREGORČIČEVA MS-16.11.04" xfId="48" xr:uid="{00000000-0005-0000-0000-00001D000000}"/>
    <cellStyle name="Nevtralno" xfId="8" builtinId="28" customBuiltin="1"/>
    <cellStyle name="Normal 6" xfId="49" xr:uid="{680A327D-5811-414F-906A-1F3683D2E392}"/>
    <cellStyle name="Opomba" xfId="15" builtinId="10" customBuiltin="1"/>
    <cellStyle name="Opozorilo" xfId="14" builtinId="11" customBuiltin="1"/>
    <cellStyle name="Pojasnjevalno besedilo" xfId="16" builtinId="53" customBuiltin="1"/>
    <cellStyle name="Poudarek1" xfId="18" builtinId="29" customBuiltin="1"/>
    <cellStyle name="Poudarek2" xfId="22" builtinId="33" customBuiltin="1"/>
    <cellStyle name="Poudarek3" xfId="26" builtinId="37" customBuiltin="1"/>
    <cellStyle name="Poudarek4" xfId="30" builtinId="41" customBuiltin="1"/>
    <cellStyle name="Poudarek5" xfId="34" builtinId="45" customBuiltin="1"/>
    <cellStyle name="Poudarek6" xfId="38" builtinId="49" customBuiltin="1"/>
    <cellStyle name="Povezana celica" xfId="12" builtinId="24" customBuiltin="1"/>
    <cellStyle name="Preveri celico" xfId="13" builtinId="23" customBuiltin="1"/>
    <cellStyle name="Računanje" xfId="11" builtinId="22" customBuiltin="1"/>
    <cellStyle name="Slabo" xfId="7" builtinId="27" customBuiltin="1"/>
    <cellStyle name="Valuta 3" xfId="44" xr:uid="{00000000-0005-0000-0000-00002C000000}"/>
    <cellStyle name="Vejica" xfId="42" builtinId="3"/>
    <cellStyle name="Vejica 3" xfId="45" xr:uid="{00000000-0005-0000-0000-00002E000000}"/>
    <cellStyle name="Vnos" xfId="9" builtinId="20" customBuiltin="1"/>
    <cellStyle name="Vsota" xfId="17" builtinId="25" customBuiltin="1"/>
  </cellStyles>
  <dxfs count="0"/>
  <tableStyles count="0" defaultTableStyle="TableStyleMedium9" defaultPivotStyle="PivotStyleLight16"/>
  <colors>
    <mruColors>
      <color rgb="FFFFFF66"/>
      <color rgb="FFD1CC00"/>
      <color rgb="FFFFFF00"/>
      <color rgb="FFFFFF25"/>
      <color rgb="FFA50021"/>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59372</xdr:colOff>
      <xdr:row>21</xdr:row>
      <xdr:rowOff>53309</xdr:rowOff>
    </xdr:from>
    <xdr:to>
      <xdr:col>2</xdr:col>
      <xdr:colOff>1431206</xdr:colOff>
      <xdr:row>21</xdr:row>
      <xdr:rowOff>599931</xdr:rowOff>
    </xdr:to>
    <xdr:pic>
      <xdr:nvPicPr>
        <xdr:cNvPr id="2" name="Slika 1">
          <a:extLst>
            <a:ext uri="{FF2B5EF4-FFF2-40B4-BE49-F238E27FC236}">
              <a16:creationId xmlns:a16="http://schemas.microsoft.com/office/drawing/2014/main" id="{663A5E94-ACF9-4F1B-B660-55B99A4CE387}"/>
            </a:ext>
          </a:extLst>
        </xdr:cNvPr>
        <xdr:cNvPicPr>
          <a:picLocks noChangeAspect="1"/>
        </xdr:cNvPicPr>
      </xdr:nvPicPr>
      <xdr:blipFill>
        <a:blip xmlns:r="http://schemas.openxmlformats.org/officeDocument/2006/relationships" r:embed="rId1"/>
        <a:stretch>
          <a:fillRect/>
        </a:stretch>
      </xdr:blipFill>
      <xdr:spPr>
        <a:xfrm>
          <a:off x="520968" y="5555828"/>
          <a:ext cx="1371834" cy="5466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G45"/>
  <sheetViews>
    <sheetView showZeros="0" view="pageLayout" topLeftCell="A26" zoomScaleNormal="100" workbookViewId="0">
      <selection activeCell="D18" sqref="D18"/>
    </sheetView>
  </sheetViews>
  <sheetFormatPr defaultColWidth="9.140625" defaultRowHeight="16.5" x14ac:dyDescent="0.3"/>
  <cols>
    <col min="1" max="1" width="9.28515625" style="20" customWidth="1"/>
    <col min="2" max="2" width="29.140625" style="3" customWidth="1"/>
    <col min="3" max="3" width="6.42578125" style="3" customWidth="1"/>
    <col min="4" max="4" width="11.140625" style="3" bestFit="1" customWidth="1"/>
    <col min="5" max="5" width="10" style="3" customWidth="1"/>
    <col min="6" max="6" width="17.42578125" style="3" customWidth="1"/>
    <col min="7" max="16384" width="9.140625" style="3"/>
  </cols>
  <sheetData>
    <row r="1" spans="1:7" x14ac:dyDescent="0.3">
      <c r="A1" s="1"/>
      <c r="B1" s="2"/>
      <c r="C1" s="2"/>
      <c r="D1" s="2"/>
      <c r="E1" s="2"/>
      <c r="F1" s="2"/>
      <c r="G1" s="2"/>
    </row>
    <row r="2" spans="1:7" s="4" customFormat="1" ht="18" customHeight="1" x14ac:dyDescent="0.25">
      <c r="A2" s="206" t="s">
        <v>33</v>
      </c>
      <c r="B2" s="206"/>
      <c r="C2" s="206"/>
      <c r="D2" s="206"/>
      <c r="E2" s="206"/>
      <c r="F2" s="206"/>
      <c r="G2" s="206"/>
    </row>
    <row r="3" spans="1:7" s="4" customFormat="1" ht="18" customHeight="1" x14ac:dyDescent="0.25">
      <c r="A3" s="206"/>
      <c r="B3" s="206"/>
      <c r="C3" s="206"/>
      <c r="D3" s="206"/>
      <c r="E3" s="206"/>
      <c r="F3" s="206"/>
      <c r="G3" s="206"/>
    </row>
    <row r="4" spans="1:7" s="4" customFormat="1" ht="18" customHeight="1" x14ac:dyDescent="1.05">
      <c r="A4" s="169"/>
      <c r="B4" s="169"/>
      <c r="C4" s="169"/>
      <c r="E4" s="5"/>
      <c r="F4" s="5"/>
      <c r="G4" s="5"/>
    </row>
    <row r="5" spans="1:7" s="4" customFormat="1" ht="26.25" customHeight="1" x14ac:dyDescent="0.25">
      <c r="A5" s="207" t="s">
        <v>68</v>
      </c>
      <c r="B5" s="207"/>
      <c r="C5" s="207"/>
      <c r="D5" s="207"/>
      <c r="E5" s="207"/>
      <c r="F5" s="207"/>
      <c r="G5" s="207"/>
    </row>
    <row r="6" spans="1:7" s="6" customFormat="1" ht="18" customHeight="1" x14ac:dyDescent="0.25">
      <c r="A6" s="170"/>
      <c r="B6" s="170"/>
      <c r="C6" s="170"/>
      <c r="D6" s="170"/>
      <c r="E6" s="170"/>
      <c r="F6" s="170"/>
      <c r="G6" s="170"/>
    </row>
    <row r="7" spans="1:7" s="7" customFormat="1" ht="18" x14ac:dyDescent="0.25">
      <c r="A7" s="219" t="s">
        <v>8</v>
      </c>
      <c r="B7" s="220"/>
      <c r="C7" s="220"/>
      <c r="D7" s="220"/>
      <c r="E7" s="220"/>
      <c r="F7" s="220"/>
      <c r="G7" s="221"/>
    </row>
    <row r="8" spans="1:7" s="8" customFormat="1" x14ac:dyDescent="0.3">
      <c r="A8" s="9"/>
      <c r="B8" s="10"/>
      <c r="C8" s="11"/>
      <c r="D8" s="12"/>
      <c r="E8" s="12"/>
      <c r="F8" s="12"/>
    </row>
    <row r="9" spans="1:7" x14ac:dyDescent="0.3">
      <c r="A9" s="83" t="s">
        <v>10</v>
      </c>
      <c r="B9" s="84"/>
      <c r="C9" s="226" t="s">
        <v>82</v>
      </c>
      <c r="D9" s="226"/>
      <c r="E9" s="226"/>
      <c r="F9" s="226"/>
      <c r="G9" s="227"/>
    </row>
    <row r="10" spans="1:7" ht="13.9" customHeight="1" x14ac:dyDescent="0.3">
      <c r="A10" s="89"/>
      <c r="B10" s="14"/>
      <c r="C10" s="228" t="s">
        <v>83</v>
      </c>
      <c r="D10" s="228"/>
      <c r="E10" s="228"/>
      <c r="F10" s="228"/>
      <c r="G10" s="229"/>
    </row>
    <row r="11" spans="1:7" ht="13.9" customHeight="1" x14ac:dyDescent="0.3">
      <c r="A11" s="91"/>
      <c r="B11" s="92"/>
      <c r="C11" s="230" t="s">
        <v>84</v>
      </c>
      <c r="D11" s="230"/>
      <c r="E11" s="230"/>
      <c r="F11" s="230"/>
      <c r="G11" s="231"/>
    </row>
    <row r="12" spans="1:7" ht="13.9" customHeight="1" x14ac:dyDescent="0.3">
      <c r="A12" s="16"/>
      <c r="B12" s="14"/>
      <c r="C12" s="14"/>
      <c r="D12" s="15"/>
      <c r="E12" s="15"/>
      <c r="F12" s="15"/>
    </row>
    <row r="13" spans="1:7" x14ac:dyDescent="0.3">
      <c r="A13" s="80" t="s">
        <v>11</v>
      </c>
      <c r="B13" s="81"/>
      <c r="C13" s="81" t="s">
        <v>29</v>
      </c>
      <c r="D13" s="93"/>
      <c r="E13" s="93"/>
      <c r="F13" s="93"/>
      <c r="G13" s="82"/>
    </row>
    <row r="14" spans="1:7" x14ac:dyDescent="0.3">
      <c r="A14" s="16"/>
      <c r="B14" s="14"/>
      <c r="C14" s="14"/>
      <c r="D14" s="15"/>
      <c r="E14" s="15"/>
      <c r="F14" s="15"/>
    </row>
    <row r="15" spans="1:7" ht="35.25" customHeight="1" x14ac:dyDescent="0.3">
      <c r="A15" s="80" t="s">
        <v>12</v>
      </c>
      <c r="B15" s="81"/>
      <c r="C15" s="208" t="s">
        <v>87</v>
      </c>
      <c r="D15" s="209"/>
      <c r="E15" s="209"/>
      <c r="F15" s="209"/>
      <c r="G15" s="82"/>
    </row>
    <row r="16" spans="1:7" x14ac:dyDescent="0.3">
      <c r="A16" s="16"/>
      <c r="B16" s="14"/>
      <c r="C16" s="17"/>
      <c r="D16" s="17"/>
      <c r="E16" s="17"/>
      <c r="F16" s="17"/>
    </row>
    <row r="17" spans="1:7" x14ac:dyDescent="0.3">
      <c r="A17" s="80" t="s">
        <v>34</v>
      </c>
      <c r="B17" s="81"/>
      <c r="C17" s="224" t="s">
        <v>35</v>
      </c>
      <c r="D17" s="224"/>
      <c r="E17" s="224"/>
      <c r="F17" s="224"/>
      <c r="G17" s="225"/>
    </row>
    <row r="18" spans="1:7" x14ac:dyDescent="0.3">
      <c r="A18" s="16"/>
      <c r="B18" s="14"/>
      <c r="C18" s="17"/>
      <c r="D18" s="17"/>
      <c r="E18" s="17"/>
      <c r="F18" s="17"/>
    </row>
    <row r="19" spans="1:7" x14ac:dyDescent="0.3">
      <c r="A19" s="80" t="s">
        <v>14</v>
      </c>
      <c r="B19" s="81"/>
      <c r="C19" s="224" t="s">
        <v>69</v>
      </c>
      <c r="D19" s="224"/>
      <c r="E19" s="224"/>
      <c r="F19" s="224"/>
      <c r="G19" s="225"/>
    </row>
    <row r="20" spans="1:7" x14ac:dyDescent="0.3">
      <c r="A20" s="16"/>
      <c r="B20" s="8"/>
      <c r="C20" s="14"/>
      <c r="D20" s="15"/>
      <c r="E20" s="15"/>
      <c r="F20" s="15"/>
    </row>
    <row r="21" spans="1:7" ht="32.25" customHeight="1" x14ac:dyDescent="0.3">
      <c r="A21" s="80" t="s">
        <v>9</v>
      </c>
      <c r="B21" s="81"/>
      <c r="C21" s="222" t="s">
        <v>88</v>
      </c>
      <c r="D21" s="222"/>
      <c r="E21" s="222"/>
      <c r="F21" s="222"/>
      <c r="G21" s="223"/>
    </row>
    <row r="22" spans="1:7" x14ac:dyDescent="0.3">
      <c r="A22" s="16"/>
      <c r="B22" s="14"/>
      <c r="C22" s="14"/>
      <c r="D22" s="15"/>
      <c r="E22" s="15"/>
      <c r="F22" s="15"/>
    </row>
    <row r="23" spans="1:7" x14ac:dyDescent="0.3">
      <c r="A23" s="80" t="s">
        <v>13</v>
      </c>
      <c r="B23" s="81"/>
      <c r="C23" s="81" t="s">
        <v>89</v>
      </c>
      <c r="D23" s="93"/>
      <c r="E23" s="93"/>
      <c r="F23" s="93"/>
      <c r="G23" s="82"/>
    </row>
    <row r="24" spans="1:7" x14ac:dyDescent="0.3">
      <c r="A24" s="16"/>
      <c r="B24" s="14"/>
      <c r="C24" s="14"/>
      <c r="D24" s="15"/>
      <c r="E24" s="15"/>
      <c r="F24" s="15"/>
    </row>
    <row r="25" spans="1:7" x14ac:dyDescent="0.3">
      <c r="A25" s="80" t="s">
        <v>17</v>
      </c>
      <c r="B25" s="81"/>
      <c r="C25" s="81" t="s">
        <v>30</v>
      </c>
      <c r="D25" s="93"/>
      <c r="E25" s="93"/>
      <c r="F25" s="93"/>
      <c r="G25" s="82"/>
    </row>
    <row r="26" spans="1:7" x14ac:dyDescent="0.3">
      <c r="A26" s="16"/>
      <c r="B26" s="18"/>
      <c r="C26" s="14"/>
      <c r="D26" s="15"/>
      <c r="E26" s="15"/>
      <c r="F26" s="15"/>
    </row>
    <row r="27" spans="1:7" x14ac:dyDescent="0.3">
      <c r="A27" s="94" t="s">
        <v>18</v>
      </c>
      <c r="B27" s="85"/>
      <c r="C27" s="85" t="s">
        <v>43</v>
      </c>
      <c r="D27" s="86"/>
      <c r="E27" s="86"/>
      <c r="F27" s="86"/>
      <c r="G27" s="88"/>
    </row>
    <row r="28" spans="1:7" x14ac:dyDescent="0.3">
      <c r="A28" s="89"/>
      <c r="B28" s="19"/>
      <c r="C28" s="14" t="s">
        <v>90</v>
      </c>
      <c r="D28" s="15"/>
      <c r="E28" s="15"/>
      <c r="F28" s="15"/>
      <c r="G28" s="90"/>
    </row>
    <row r="29" spans="1:7" x14ac:dyDescent="0.3">
      <c r="A29" s="89"/>
      <c r="B29" s="14"/>
      <c r="C29" s="14" t="s">
        <v>91</v>
      </c>
      <c r="D29" s="15"/>
      <c r="E29" s="15"/>
      <c r="F29" s="15"/>
      <c r="G29" s="90"/>
    </row>
    <row r="30" spans="1:7" x14ac:dyDescent="0.3">
      <c r="A30" s="129"/>
      <c r="B30" s="87"/>
      <c r="C30" s="87"/>
      <c r="D30" s="87"/>
      <c r="E30" s="87"/>
      <c r="F30" s="87"/>
      <c r="G30" s="87"/>
    </row>
    <row r="43" spans="1:7" x14ac:dyDescent="0.3">
      <c r="A43" s="210" t="s">
        <v>41</v>
      </c>
      <c r="B43" s="211"/>
      <c r="C43" s="211"/>
      <c r="D43" s="211"/>
      <c r="E43" s="211"/>
      <c r="F43" s="211"/>
      <c r="G43" s="212"/>
    </row>
    <row r="44" spans="1:7" x14ac:dyDescent="0.3">
      <c r="A44" s="213"/>
      <c r="B44" s="214"/>
      <c r="C44" s="214"/>
      <c r="D44" s="214"/>
      <c r="E44" s="214"/>
      <c r="F44" s="214"/>
      <c r="G44" s="215"/>
    </row>
    <row r="45" spans="1:7" x14ac:dyDescent="0.3">
      <c r="A45" s="216"/>
      <c r="B45" s="217"/>
      <c r="C45" s="217"/>
      <c r="D45" s="217"/>
      <c r="E45" s="217"/>
      <c r="F45" s="217"/>
      <c r="G45" s="218"/>
    </row>
  </sheetData>
  <mergeCells count="11">
    <mergeCell ref="A2:G3"/>
    <mergeCell ref="A5:G5"/>
    <mergeCell ref="C15:F15"/>
    <mergeCell ref="A43:G45"/>
    <mergeCell ref="A7:G7"/>
    <mergeCell ref="C21:G21"/>
    <mergeCell ref="C19:G19"/>
    <mergeCell ref="C17:G17"/>
    <mergeCell ref="C9:G9"/>
    <mergeCell ref="C10:G10"/>
    <mergeCell ref="C11:G11"/>
  </mergeCells>
  <pageMargins left="0.7" right="0.7" top="0.91062500000000002" bottom="0.75" header="0.30354166666666665" footer="0.3"/>
  <pageSetup paperSize="9" scale="94" fitToHeight="0" orientation="portrait" r:id="rId1"/>
  <headerFooter>
    <oddHeader>&amp;L&amp;"Arial Narrow,Navadno"&amp;9POPIS DEL, 
ŠT. PROJEKTA 20/2023
ENERGETSKA SANACIJA OBJEKTA - ULICA DUŠANA KVEDRA 38, ŠENTJUR&amp;R&amp;G</oddHeader>
    <oddFooter>&amp;C&amp;"Arial Narrow,Navadno"&amp;10&amp;P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7145-96BC-4A3F-B068-2E96534F8188}">
  <sheetPr>
    <tabColor rgb="FFFFC000"/>
  </sheetPr>
  <dimension ref="A1:I42"/>
  <sheetViews>
    <sheetView showZeros="0" view="pageLayout" zoomScaleNormal="100" zoomScaleSheetLayoutView="115" workbookViewId="0">
      <selection activeCell="B14" sqref="B14"/>
    </sheetView>
  </sheetViews>
  <sheetFormatPr defaultRowHeight="16.5" x14ac:dyDescent="0.25"/>
  <cols>
    <col min="1" max="1" width="12.42578125" style="142" customWidth="1"/>
    <col min="2" max="2" width="14" style="142" customWidth="1"/>
    <col min="3" max="3" width="9" style="142" customWidth="1"/>
    <col min="4" max="4" width="9.140625" style="142"/>
    <col min="5" max="5" width="6.85546875" style="142" customWidth="1"/>
    <col min="6" max="6" width="9.140625" style="142"/>
    <col min="7" max="8" width="6.42578125" style="142" customWidth="1"/>
    <col min="9" max="9" width="14.140625" style="142" customWidth="1"/>
    <col min="10" max="10" width="9.140625" style="142"/>
    <col min="11" max="11" width="11.5703125" style="142" customWidth="1"/>
    <col min="12" max="256" width="9.140625" style="142"/>
    <col min="257" max="257" width="12.42578125" style="142" customWidth="1"/>
    <col min="258" max="258" width="14" style="142" customWidth="1"/>
    <col min="259" max="259" width="9" style="142" customWidth="1"/>
    <col min="260" max="260" width="9.140625" style="142"/>
    <col min="261" max="261" width="6.85546875" style="142" customWidth="1"/>
    <col min="262" max="262" width="9.140625" style="142"/>
    <col min="263" max="264" width="6.42578125" style="142" customWidth="1"/>
    <col min="265" max="265" width="14.140625" style="142" customWidth="1"/>
    <col min="266" max="266" width="9.140625" style="142"/>
    <col min="267" max="267" width="11.5703125" style="142" customWidth="1"/>
    <col min="268" max="512" width="9.140625" style="142"/>
    <col min="513" max="513" width="12.42578125" style="142" customWidth="1"/>
    <col min="514" max="514" width="14" style="142" customWidth="1"/>
    <col min="515" max="515" width="9" style="142" customWidth="1"/>
    <col min="516" max="516" width="9.140625" style="142"/>
    <col min="517" max="517" width="6.85546875" style="142" customWidth="1"/>
    <col min="518" max="518" width="9.140625" style="142"/>
    <col min="519" max="520" width="6.42578125" style="142" customWidth="1"/>
    <col min="521" max="521" width="14.140625" style="142" customWidth="1"/>
    <col min="522" max="522" width="9.140625" style="142"/>
    <col min="523" max="523" width="11.5703125" style="142" customWidth="1"/>
    <col min="524" max="768" width="9.140625" style="142"/>
    <col min="769" max="769" width="12.42578125" style="142" customWidth="1"/>
    <col min="770" max="770" width="14" style="142" customWidth="1"/>
    <col min="771" max="771" width="9" style="142" customWidth="1"/>
    <col min="772" max="772" width="9.140625" style="142"/>
    <col min="773" max="773" width="6.85546875" style="142" customWidth="1"/>
    <col min="774" max="774" width="9.140625" style="142"/>
    <col min="775" max="776" width="6.42578125" style="142" customWidth="1"/>
    <col min="777" max="777" width="14.140625" style="142" customWidth="1"/>
    <col min="778" max="778" width="9.140625" style="142"/>
    <col min="779" max="779" width="11.5703125" style="142" customWidth="1"/>
    <col min="780" max="1024" width="9.140625" style="142"/>
    <col min="1025" max="1025" width="12.42578125" style="142" customWidth="1"/>
    <col min="1026" max="1026" width="14" style="142" customWidth="1"/>
    <col min="1027" max="1027" width="9" style="142" customWidth="1"/>
    <col min="1028" max="1028" width="9.140625" style="142"/>
    <col min="1029" max="1029" width="6.85546875" style="142" customWidth="1"/>
    <col min="1030" max="1030" width="9.140625" style="142"/>
    <col min="1031" max="1032" width="6.42578125" style="142" customWidth="1"/>
    <col min="1033" max="1033" width="14.140625" style="142" customWidth="1"/>
    <col min="1034" max="1034" width="9.140625" style="142"/>
    <col min="1035" max="1035" width="11.5703125" style="142" customWidth="1"/>
    <col min="1036" max="1280" width="9.140625" style="142"/>
    <col min="1281" max="1281" width="12.42578125" style="142" customWidth="1"/>
    <col min="1282" max="1282" width="14" style="142" customWidth="1"/>
    <col min="1283" max="1283" width="9" style="142" customWidth="1"/>
    <col min="1284" max="1284" width="9.140625" style="142"/>
    <col min="1285" max="1285" width="6.85546875" style="142" customWidth="1"/>
    <col min="1286" max="1286" width="9.140625" style="142"/>
    <col min="1287" max="1288" width="6.42578125" style="142" customWidth="1"/>
    <col min="1289" max="1289" width="14.140625" style="142" customWidth="1"/>
    <col min="1290" max="1290" width="9.140625" style="142"/>
    <col min="1291" max="1291" width="11.5703125" style="142" customWidth="1"/>
    <col min="1292" max="1536" width="9.140625" style="142"/>
    <col min="1537" max="1537" width="12.42578125" style="142" customWidth="1"/>
    <col min="1538" max="1538" width="14" style="142" customWidth="1"/>
    <col min="1539" max="1539" width="9" style="142" customWidth="1"/>
    <col min="1540" max="1540" width="9.140625" style="142"/>
    <col min="1541" max="1541" width="6.85546875" style="142" customWidth="1"/>
    <col min="1542" max="1542" width="9.140625" style="142"/>
    <col min="1543" max="1544" width="6.42578125" style="142" customWidth="1"/>
    <col min="1545" max="1545" width="14.140625" style="142" customWidth="1"/>
    <col min="1546" max="1546" width="9.140625" style="142"/>
    <col min="1547" max="1547" width="11.5703125" style="142" customWidth="1"/>
    <col min="1548" max="1792" width="9.140625" style="142"/>
    <col min="1793" max="1793" width="12.42578125" style="142" customWidth="1"/>
    <col min="1794" max="1794" width="14" style="142" customWidth="1"/>
    <col min="1795" max="1795" width="9" style="142" customWidth="1"/>
    <col min="1796" max="1796" width="9.140625" style="142"/>
    <col min="1797" max="1797" width="6.85546875" style="142" customWidth="1"/>
    <col min="1798" max="1798" width="9.140625" style="142"/>
    <col min="1799" max="1800" width="6.42578125" style="142" customWidth="1"/>
    <col min="1801" max="1801" width="14.140625" style="142" customWidth="1"/>
    <col min="1802" max="1802" width="9.140625" style="142"/>
    <col min="1803" max="1803" width="11.5703125" style="142" customWidth="1"/>
    <col min="1804" max="2048" width="9.140625" style="142"/>
    <col min="2049" max="2049" width="12.42578125" style="142" customWidth="1"/>
    <col min="2050" max="2050" width="14" style="142" customWidth="1"/>
    <col min="2051" max="2051" width="9" style="142" customWidth="1"/>
    <col min="2052" max="2052" width="9.140625" style="142"/>
    <col min="2053" max="2053" width="6.85546875" style="142" customWidth="1"/>
    <col min="2054" max="2054" width="9.140625" style="142"/>
    <col min="2055" max="2056" width="6.42578125" style="142" customWidth="1"/>
    <col min="2057" max="2057" width="14.140625" style="142" customWidth="1"/>
    <col min="2058" max="2058" width="9.140625" style="142"/>
    <col min="2059" max="2059" width="11.5703125" style="142" customWidth="1"/>
    <col min="2060" max="2304" width="9.140625" style="142"/>
    <col min="2305" max="2305" width="12.42578125" style="142" customWidth="1"/>
    <col min="2306" max="2306" width="14" style="142" customWidth="1"/>
    <col min="2307" max="2307" width="9" style="142" customWidth="1"/>
    <col min="2308" max="2308" width="9.140625" style="142"/>
    <col min="2309" max="2309" width="6.85546875" style="142" customWidth="1"/>
    <col min="2310" max="2310" width="9.140625" style="142"/>
    <col min="2311" max="2312" width="6.42578125" style="142" customWidth="1"/>
    <col min="2313" max="2313" width="14.140625" style="142" customWidth="1"/>
    <col min="2314" max="2314" width="9.140625" style="142"/>
    <col min="2315" max="2315" width="11.5703125" style="142" customWidth="1"/>
    <col min="2316" max="2560" width="9.140625" style="142"/>
    <col min="2561" max="2561" width="12.42578125" style="142" customWidth="1"/>
    <col min="2562" max="2562" width="14" style="142" customWidth="1"/>
    <col min="2563" max="2563" width="9" style="142" customWidth="1"/>
    <col min="2564" max="2564" width="9.140625" style="142"/>
    <col min="2565" max="2565" width="6.85546875" style="142" customWidth="1"/>
    <col min="2566" max="2566" width="9.140625" style="142"/>
    <col min="2567" max="2568" width="6.42578125" style="142" customWidth="1"/>
    <col min="2569" max="2569" width="14.140625" style="142" customWidth="1"/>
    <col min="2570" max="2570" width="9.140625" style="142"/>
    <col min="2571" max="2571" width="11.5703125" style="142" customWidth="1"/>
    <col min="2572" max="2816" width="9.140625" style="142"/>
    <col min="2817" max="2817" width="12.42578125" style="142" customWidth="1"/>
    <col min="2818" max="2818" width="14" style="142" customWidth="1"/>
    <col min="2819" max="2819" width="9" style="142" customWidth="1"/>
    <col min="2820" max="2820" width="9.140625" style="142"/>
    <col min="2821" max="2821" width="6.85546875" style="142" customWidth="1"/>
    <col min="2822" max="2822" width="9.140625" style="142"/>
    <col min="2823" max="2824" width="6.42578125" style="142" customWidth="1"/>
    <col min="2825" max="2825" width="14.140625" style="142" customWidth="1"/>
    <col min="2826" max="2826" width="9.140625" style="142"/>
    <col min="2827" max="2827" width="11.5703125" style="142" customWidth="1"/>
    <col min="2828" max="3072" width="9.140625" style="142"/>
    <col min="3073" max="3073" width="12.42578125" style="142" customWidth="1"/>
    <col min="3074" max="3074" width="14" style="142" customWidth="1"/>
    <col min="3075" max="3075" width="9" style="142" customWidth="1"/>
    <col min="3076" max="3076" width="9.140625" style="142"/>
    <col min="3077" max="3077" width="6.85546875" style="142" customWidth="1"/>
    <col min="3078" max="3078" width="9.140625" style="142"/>
    <col min="3079" max="3080" width="6.42578125" style="142" customWidth="1"/>
    <col min="3081" max="3081" width="14.140625" style="142" customWidth="1"/>
    <col min="3082" max="3082" width="9.140625" style="142"/>
    <col min="3083" max="3083" width="11.5703125" style="142" customWidth="1"/>
    <col min="3084" max="3328" width="9.140625" style="142"/>
    <col min="3329" max="3329" width="12.42578125" style="142" customWidth="1"/>
    <col min="3330" max="3330" width="14" style="142" customWidth="1"/>
    <col min="3331" max="3331" width="9" style="142" customWidth="1"/>
    <col min="3332" max="3332" width="9.140625" style="142"/>
    <col min="3333" max="3333" width="6.85546875" style="142" customWidth="1"/>
    <col min="3334" max="3334" width="9.140625" style="142"/>
    <col min="3335" max="3336" width="6.42578125" style="142" customWidth="1"/>
    <col min="3337" max="3337" width="14.140625" style="142" customWidth="1"/>
    <col min="3338" max="3338" width="9.140625" style="142"/>
    <col min="3339" max="3339" width="11.5703125" style="142" customWidth="1"/>
    <col min="3340" max="3584" width="9.140625" style="142"/>
    <col min="3585" max="3585" width="12.42578125" style="142" customWidth="1"/>
    <col min="3586" max="3586" width="14" style="142" customWidth="1"/>
    <col min="3587" max="3587" width="9" style="142" customWidth="1"/>
    <col min="3588" max="3588" width="9.140625" style="142"/>
    <col min="3589" max="3589" width="6.85546875" style="142" customWidth="1"/>
    <col min="3590" max="3590" width="9.140625" style="142"/>
    <col min="3591" max="3592" width="6.42578125" style="142" customWidth="1"/>
    <col min="3593" max="3593" width="14.140625" style="142" customWidth="1"/>
    <col min="3594" max="3594" width="9.140625" style="142"/>
    <col min="3595" max="3595" width="11.5703125" style="142" customWidth="1"/>
    <col min="3596" max="3840" width="9.140625" style="142"/>
    <col min="3841" max="3841" width="12.42578125" style="142" customWidth="1"/>
    <col min="3842" max="3842" width="14" style="142" customWidth="1"/>
    <col min="3843" max="3843" width="9" style="142" customWidth="1"/>
    <col min="3844" max="3844" width="9.140625" style="142"/>
    <col min="3845" max="3845" width="6.85546875" style="142" customWidth="1"/>
    <col min="3846" max="3846" width="9.140625" style="142"/>
    <col min="3847" max="3848" width="6.42578125" style="142" customWidth="1"/>
    <col min="3849" max="3849" width="14.140625" style="142" customWidth="1"/>
    <col min="3850" max="3850" width="9.140625" style="142"/>
    <col min="3851" max="3851" width="11.5703125" style="142" customWidth="1"/>
    <col min="3852" max="4096" width="9.140625" style="142"/>
    <col min="4097" max="4097" width="12.42578125" style="142" customWidth="1"/>
    <col min="4098" max="4098" width="14" style="142" customWidth="1"/>
    <col min="4099" max="4099" width="9" style="142" customWidth="1"/>
    <col min="4100" max="4100" width="9.140625" style="142"/>
    <col min="4101" max="4101" width="6.85546875" style="142" customWidth="1"/>
    <col min="4102" max="4102" width="9.140625" style="142"/>
    <col min="4103" max="4104" width="6.42578125" style="142" customWidth="1"/>
    <col min="4105" max="4105" width="14.140625" style="142" customWidth="1"/>
    <col min="4106" max="4106" width="9.140625" style="142"/>
    <col min="4107" max="4107" width="11.5703125" style="142" customWidth="1"/>
    <col min="4108" max="4352" width="9.140625" style="142"/>
    <col min="4353" max="4353" width="12.42578125" style="142" customWidth="1"/>
    <col min="4354" max="4354" width="14" style="142" customWidth="1"/>
    <col min="4355" max="4355" width="9" style="142" customWidth="1"/>
    <col min="4356" max="4356" width="9.140625" style="142"/>
    <col min="4357" max="4357" width="6.85546875" style="142" customWidth="1"/>
    <col min="4358" max="4358" width="9.140625" style="142"/>
    <col min="4359" max="4360" width="6.42578125" style="142" customWidth="1"/>
    <col min="4361" max="4361" width="14.140625" style="142" customWidth="1"/>
    <col min="4362" max="4362" width="9.140625" style="142"/>
    <col min="4363" max="4363" width="11.5703125" style="142" customWidth="1"/>
    <col min="4364" max="4608" width="9.140625" style="142"/>
    <col min="4609" max="4609" width="12.42578125" style="142" customWidth="1"/>
    <col min="4610" max="4610" width="14" style="142" customWidth="1"/>
    <col min="4611" max="4611" width="9" style="142" customWidth="1"/>
    <col min="4612" max="4612" width="9.140625" style="142"/>
    <col min="4613" max="4613" width="6.85546875" style="142" customWidth="1"/>
    <col min="4614" max="4614" width="9.140625" style="142"/>
    <col min="4615" max="4616" width="6.42578125" style="142" customWidth="1"/>
    <col min="4617" max="4617" width="14.140625" style="142" customWidth="1"/>
    <col min="4618" max="4618" width="9.140625" style="142"/>
    <col min="4619" max="4619" width="11.5703125" style="142" customWidth="1"/>
    <col min="4620" max="4864" width="9.140625" style="142"/>
    <col min="4865" max="4865" width="12.42578125" style="142" customWidth="1"/>
    <col min="4866" max="4866" width="14" style="142" customWidth="1"/>
    <col min="4867" max="4867" width="9" style="142" customWidth="1"/>
    <col min="4868" max="4868" width="9.140625" style="142"/>
    <col min="4869" max="4869" width="6.85546875" style="142" customWidth="1"/>
    <col min="4870" max="4870" width="9.140625" style="142"/>
    <col min="4871" max="4872" width="6.42578125" style="142" customWidth="1"/>
    <col min="4873" max="4873" width="14.140625" style="142" customWidth="1"/>
    <col min="4874" max="4874" width="9.140625" style="142"/>
    <col min="4875" max="4875" width="11.5703125" style="142" customWidth="1"/>
    <col min="4876" max="5120" width="9.140625" style="142"/>
    <col min="5121" max="5121" width="12.42578125" style="142" customWidth="1"/>
    <col min="5122" max="5122" width="14" style="142" customWidth="1"/>
    <col min="5123" max="5123" width="9" style="142" customWidth="1"/>
    <col min="5124" max="5124" width="9.140625" style="142"/>
    <col min="5125" max="5125" width="6.85546875" style="142" customWidth="1"/>
    <col min="5126" max="5126" width="9.140625" style="142"/>
    <col min="5127" max="5128" width="6.42578125" style="142" customWidth="1"/>
    <col min="5129" max="5129" width="14.140625" style="142" customWidth="1"/>
    <col min="5130" max="5130" width="9.140625" style="142"/>
    <col min="5131" max="5131" width="11.5703125" style="142" customWidth="1"/>
    <col min="5132" max="5376" width="9.140625" style="142"/>
    <col min="5377" max="5377" width="12.42578125" style="142" customWidth="1"/>
    <col min="5378" max="5378" width="14" style="142" customWidth="1"/>
    <col min="5379" max="5379" width="9" style="142" customWidth="1"/>
    <col min="5380" max="5380" width="9.140625" style="142"/>
    <col min="5381" max="5381" width="6.85546875" style="142" customWidth="1"/>
    <col min="5382" max="5382" width="9.140625" style="142"/>
    <col min="5383" max="5384" width="6.42578125" style="142" customWidth="1"/>
    <col min="5385" max="5385" width="14.140625" style="142" customWidth="1"/>
    <col min="5386" max="5386" width="9.140625" style="142"/>
    <col min="5387" max="5387" width="11.5703125" style="142" customWidth="1"/>
    <col min="5388" max="5632" width="9.140625" style="142"/>
    <col min="5633" max="5633" width="12.42578125" style="142" customWidth="1"/>
    <col min="5634" max="5634" width="14" style="142" customWidth="1"/>
    <col min="5635" max="5635" width="9" style="142" customWidth="1"/>
    <col min="5636" max="5636" width="9.140625" style="142"/>
    <col min="5637" max="5637" width="6.85546875" style="142" customWidth="1"/>
    <col min="5638" max="5638" width="9.140625" style="142"/>
    <col min="5639" max="5640" width="6.42578125" style="142" customWidth="1"/>
    <col min="5641" max="5641" width="14.140625" style="142" customWidth="1"/>
    <col min="5642" max="5642" width="9.140625" style="142"/>
    <col min="5643" max="5643" width="11.5703125" style="142" customWidth="1"/>
    <col min="5644" max="5888" width="9.140625" style="142"/>
    <col min="5889" max="5889" width="12.42578125" style="142" customWidth="1"/>
    <col min="5890" max="5890" width="14" style="142" customWidth="1"/>
    <col min="5891" max="5891" width="9" style="142" customWidth="1"/>
    <col min="5892" max="5892" width="9.140625" style="142"/>
    <col min="5893" max="5893" width="6.85546875" style="142" customWidth="1"/>
    <col min="5894" max="5894" width="9.140625" style="142"/>
    <col min="5895" max="5896" width="6.42578125" style="142" customWidth="1"/>
    <col min="5897" max="5897" width="14.140625" style="142" customWidth="1"/>
    <col min="5898" max="5898" width="9.140625" style="142"/>
    <col min="5899" max="5899" width="11.5703125" style="142" customWidth="1"/>
    <col min="5900" max="6144" width="9.140625" style="142"/>
    <col min="6145" max="6145" width="12.42578125" style="142" customWidth="1"/>
    <col min="6146" max="6146" width="14" style="142" customWidth="1"/>
    <col min="6147" max="6147" width="9" style="142" customWidth="1"/>
    <col min="6148" max="6148" width="9.140625" style="142"/>
    <col min="6149" max="6149" width="6.85546875" style="142" customWidth="1"/>
    <col min="6150" max="6150" width="9.140625" style="142"/>
    <col min="6151" max="6152" width="6.42578125" style="142" customWidth="1"/>
    <col min="6153" max="6153" width="14.140625" style="142" customWidth="1"/>
    <col min="6154" max="6154" width="9.140625" style="142"/>
    <col min="6155" max="6155" width="11.5703125" style="142" customWidth="1"/>
    <col min="6156" max="6400" width="9.140625" style="142"/>
    <col min="6401" max="6401" width="12.42578125" style="142" customWidth="1"/>
    <col min="6402" max="6402" width="14" style="142" customWidth="1"/>
    <col min="6403" max="6403" width="9" style="142" customWidth="1"/>
    <col min="6404" max="6404" width="9.140625" style="142"/>
    <col min="6405" max="6405" width="6.85546875" style="142" customWidth="1"/>
    <col min="6406" max="6406" width="9.140625" style="142"/>
    <col min="6407" max="6408" width="6.42578125" style="142" customWidth="1"/>
    <col min="6409" max="6409" width="14.140625" style="142" customWidth="1"/>
    <col min="6410" max="6410" width="9.140625" style="142"/>
    <col min="6411" max="6411" width="11.5703125" style="142" customWidth="1"/>
    <col min="6412" max="6656" width="9.140625" style="142"/>
    <col min="6657" max="6657" width="12.42578125" style="142" customWidth="1"/>
    <col min="6658" max="6658" width="14" style="142" customWidth="1"/>
    <col min="6659" max="6659" width="9" style="142" customWidth="1"/>
    <col min="6660" max="6660" width="9.140625" style="142"/>
    <col min="6661" max="6661" width="6.85546875" style="142" customWidth="1"/>
    <col min="6662" max="6662" width="9.140625" style="142"/>
    <col min="6663" max="6664" width="6.42578125" style="142" customWidth="1"/>
    <col min="6665" max="6665" width="14.140625" style="142" customWidth="1"/>
    <col min="6666" max="6666" width="9.140625" style="142"/>
    <col min="6667" max="6667" width="11.5703125" style="142" customWidth="1"/>
    <col min="6668" max="6912" width="9.140625" style="142"/>
    <col min="6913" max="6913" width="12.42578125" style="142" customWidth="1"/>
    <col min="6914" max="6914" width="14" style="142" customWidth="1"/>
    <col min="6915" max="6915" width="9" style="142" customWidth="1"/>
    <col min="6916" max="6916" width="9.140625" style="142"/>
    <col min="6917" max="6917" width="6.85546875" style="142" customWidth="1"/>
    <col min="6918" max="6918" width="9.140625" style="142"/>
    <col min="6919" max="6920" width="6.42578125" style="142" customWidth="1"/>
    <col min="6921" max="6921" width="14.140625" style="142" customWidth="1"/>
    <col min="6922" max="6922" width="9.140625" style="142"/>
    <col min="6923" max="6923" width="11.5703125" style="142" customWidth="1"/>
    <col min="6924" max="7168" width="9.140625" style="142"/>
    <col min="7169" max="7169" width="12.42578125" style="142" customWidth="1"/>
    <col min="7170" max="7170" width="14" style="142" customWidth="1"/>
    <col min="7171" max="7171" width="9" style="142" customWidth="1"/>
    <col min="7172" max="7172" width="9.140625" style="142"/>
    <col min="7173" max="7173" width="6.85546875" style="142" customWidth="1"/>
    <col min="7174" max="7174" width="9.140625" style="142"/>
    <col min="7175" max="7176" width="6.42578125" style="142" customWidth="1"/>
    <col min="7177" max="7177" width="14.140625" style="142" customWidth="1"/>
    <col min="7178" max="7178" width="9.140625" style="142"/>
    <col min="7179" max="7179" width="11.5703125" style="142" customWidth="1"/>
    <col min="7180" max="7424" width="9.140625" style="142"/>
    <col min="7425" max="7425" width="12.42578125" style="142" customWidth="1"/>
    <col min="7426" max="7426" width="14" style="142" customWidth="1"/>
    <col min="7427" max="7427" width="9" style="142" customWidth="1"/>
    <col min="7428" max="7428" width="9.140625" style="142"/>
    <col min="7429" max="7429" width="6.85546875" style="142" customWidth="1"/>
    <col min="7430" max="7430" width="9.140625" style="142"/>
    <col min="7431" max="7432" width="6.42578125" style="142" customWidth="1"/>
    <col min="7433" max="7433" width="14.140625" style="142" customWidth="1"/>
    <col min="7434" max="7434" width="9.140625" style="142"/>
    <col min="7435" max="7435" width="11.5703125" style="142" customWidth="1"/>
    <col min="7436" max="7680" width="9.140625" style="142"/>
    <col min="7681" max="7681" width="12.42578125" style="142" customWidth="1"/>
    <col min="7682" max="7682" width="14" style="142" customWidth="1"/>
    <col min="7683" max="7683" width="9" style="142" customWidth="1"/>
    <col min="7684" max="7684" width="9.140625" style="142"/>
    <col min="7685" max="7685" width="6.85546875" style="142" customWidth="1"/>
    <col min="7686" max="7686" width="9.140625" style="142"/>
    <col min="7687" max="7688" width="6.42578125" style="142" customWidth="1"/>
    <col min="7689" max="7689" width="14.140625" style="142" customWidth="1"/>
    <col min="7690" max="7690" width="9.140625" style="142"/>
    <col min="7691" max="7691" width="11.5703125" style="142" customWidth="1"/>
    <col min="7692" max="7936" width="9.140625" style="142"/>
    <col min="7937" max="7937" width="12.42578125" style="142" customWidth="1"/>
    <col min="7938" max="7938" width="14" style="142" customWidth="1"/>
    <col min="7939" max="7939" width="9" style="142" customWidth="1"/>
    <col min="7940" max="7940" width="9.140625" style="142"/>
    <col min="7941" max="7941" width="6.85546875" style="142" customWidth="1"/>
    <col min="7942" max="7942" width="9.140625" style="142"/>
    <col min="7943" max="7944" width="6.42578125" style="142" customWidth="1"/>
    <col min="7945" max="7945" width="14.140625" style="142" customWidth="1"/>
    <col min="7946" max="7946" width="9.140625" style="142"/>
    <col min="7947" max="7947" width="11.5703125" style="142" customWidth="1"/>
    <col min="7948" max="8192" width="9.140625" style="142"/>
    <col min="8193" max="8193" width="12.42578125" style="142" customWidth="1"/>
    <col min="8194" max="8194" width="14" style="142" customWidth="1"/>
    <col min="8195" max="8195" width="9" style="142" customWidth="1"/>
    <col min="8196" max="8196" width="9.140625" style="142"/>
    <col min="8197" max="8197" width="6.85546875" style="142" customWidth="1"/>
    <col min="8198" max="8198" width="9.140625" style="142"/>
    <col min="8199" max="8200" width="6.42578125" style="142" customWidth="1"/>
    <col min="8201" max="8201" width="14.140625" style="142" customWidth="1"/>
    <col min="8202" max="8202" width="9.140625" style="142"/>
    <col min="8203" max="8203" width="11.5703125" style="142" customWidth="1"/>
    <col min="8204" max="8448" width="9.140625" style="142"/>
    <col min="8449" max="8449" width="12.42578125" style="142" customWidth="1"/>
    <col min="8450" max="8450" width="14" style="142" customWidth="1"/>
    <col min="8451" max="8451" width="9" style="142" customWidth="1"/>
    <col min="8452" max="8452" width="9.140625" style="142"/>
    <col min="8453" max="8453" width="6.85546875" style="142" customWidth="1"/>
    <col min="8454" max="8454" width="9.140625" style="142"/>
    <col min="8455" max="8456" width="6.42578125" style="142" customWidth="1"/>
    <col min="8457" max="8457" width="14.140625" style="142" customWidth="1"/>
    <col min="8458" max="8458" width="9.140625" style="142"/>
    <col min="8459" max="8459" width="11.5703125" style="142" customWidth="1"/>
    <col min="8460" max="8704" width="9.140625" style="142"/>
    <col min="8705" max="8705" width="12.42578125" style="142" customWidth="1"/>
    <col min="8706" max="8706" width="14" style="142" customWidth="1"/>
    <col min="8707" max="8707" width="9" style="142" customWidth="1"/>
    <col min="8708" max="8708" width="9.140625" style="142"/>
    <col min="8709" max="8709" width="6.85546875" style="142" customWidth="1"/>
    <col min="8710" max="8710" width="9.140625" style="142"/>
    <col min="8711" max="8712" width="6.42578125" style="142" customWidth="1"/>
    <col min="8713" max="8713" width="14.140625" style="142" customWidth="1"/>
    <col min="8714" max="8714" width="9.140625" style="142"/>
    <col min="8715" max="8715" width="11.5703125" style="142" customWidth="1"/>
    <col min="8716" max="8960" width="9.140625" style="142"/>
    <col min="8961" max="8961" width="12.42578125" style="142" customWidth="1"/>
    <col min="8962" max="8962" width="14" style="142" customWidth="1"/>
    <col min="8963" max="8963" width="9" style="142" customWidth="1"/>
    <col min="8964" max="8964" width="9.140625" style="142"/>
    <col min="8965" max="8965" width="6.85546875" style="142" customWidth="1"/>
    <col min="8966" max="8966" width="9.140625" style="142"/>
    <col min="8967" max="8968" width="6.42578125" style="142" customWidth="1"/>
    <col min="8969" max="8969" width="14.140625" style="142" customWidth="1"/>
    <col min="8970" max="8970" width="9.140625" style="142"/>
    <col min="8971" max="8971" width="11.5703125" style="142" customWidth="1"/>
    <col min="8972" max="9216" width="9.140625" style="142"/>
    <col min="9217" max="9217" width="12.42578125" style="142" customWidth="1"/>
    <col min="9218" max="9218" width="14" style="142" customWidth="1"/>
    <col min="9219" max="9219" width="9" style="142" customWidth="1"/>
    <col min="9220" max="9220" width="9.140625" style="142"/>
    <col min="9221" max="9221" width="6.85546875" style="142" customWidth="1"/>
    <col min="9222" max="9222" width="9.140625" style="142"/>
    <col min="9223" max="9224" width="6.42578125" style="142" customWidth="1"/>
    <col min="9225" max="9225" width="14.140625" style="142" customWidth="1"/>
    <col min="9226" max="9226" width="9.140625" style="142"/>
    <col min="9227" max="9227" width="11.5703125" style="142" customWidth="1"/>
    <col min="9228" max="9472" width="9.140625" style="142"/>
    <col min="9473" max="9473" width="12.42578125" style="142" customWidth="1"/>
    <col min="9474" max="9474" width="14" style="142" customWidth="1"/>
    <col min="9475" max="9475" width="9" style="142" customWidth="1"/>
    <col min="9476" max="9476" width="9.140625" style="142"/>
    <col min="9477" max="9477" width="6.85546875" style="142" customWidth="1"/>
    <col min="9478" max="9478" width="9.140625" style="142"/>
    <col min="9479" max="9480" width="6.42578125" style="142" customWidth="1"/>
    <col min="9481" max="9481" width="14.140625" style="142" customWidth="1"/>
    <col min="9482" max="9482" width="9.140625" style="142"/>
    <col min="9483" max="9483" width="11.5703125" style="142" customWidth="1"/>
    <col min="9484" max="9728" width="9.140625" style="142"/>
    <col min="9729" max="9729" width="12.42578125" style="142" customWidth="1"/>
    <col min="9730" max="9730" width="14" style="142" customWidth="1"/>
    <col min="9731" max="9731" width="9" style="142" customWidth="1"/>
    <col min="9732" max="9732" width="9.140625" style="142"/>
    <col min="9733" max="9733" width="6.85546875" style="142" customWidth="1"/>
    <col min="9734" max="9734" width="9.140625" style="142"/>
    <col min="9735" max="9736" width="6.42578125" style="142" customWidth="1"/>
    <col min="9737" max="9737" width="14.140625" style="142" customWidth="1"/>
    <col min="9738" max="9738" width="9.140625" style="142"/>
    <col min="9739" max="9739" width="11.5703125" style="142" customWidth="1"/>
    <col min="9740" max="9984" width="9.140625" style="142"/>
    <col min="9985" max="9985" width="12.42578125" style="142" customWidth="1"/>
    <col min="9986" max="9986" width="14" style="142" customWidth="1"/>
    <col min="9987" max="9987" width="9" style="142" customWidth="1"/>
    <col min="9988" max="9988" width="9.140625" style="142"/>
    <col min="9989" max="9989" width="6.85546875" style="142" customWidth="1"/>
    <col min="9990" max="9990" width="9.140625" style="142"/>
    <col min="9991" max="9992" width="6.42578125" style="142" customWidth="1"/>
    <col min="9993" max="9993" width="14.140625" style="142" customWidth="1"/>
    <col min="9994" max="9994" width="9.140625" style="142"/>
    <col min="9995" max="9995" width="11.5703125" style="142" customWidth="1"/>
    <col min="9996" max="10240" width="9.140625" style="142"/>
    <col min="10241" max="10241" width="12.42578125" style="142" customWidth="1"/>
    <col min="10242" max="10242" width="14" style="142" customWidth="1"/>
    <col min="10243" max="10243" width="9" style="142" customWidth="1"/>
    <col min="10244" max="10244" width="9.140625" style="142"/>
    <col min="10245" max="10245" width="6.85546875" style="142" customWidth="1"/>
    <col min="10246" max="10246" width="9.140625" style="142"/>
    <col min="10247" max="10248" width="6.42578125" style="142" customWidth="1"/>
    <col min="10249" max="10249" width="14.140625" style="142" customWidth="1"/>
    <col min="10250" max="10250" width="9.140625" style="142"/>
    <col min="10251" max="10251" width="11.5703125" style="142" customWidth="1"/>
    <col min="10252" max="10496" width="9.140625" style="142"/>
    <col min="10497" max="10497" width="12.42578125" style="142" customWidth="1"/>
    <col min="10498" max="10498" width="14" style="142" customWidth="1"/>
    <col min="10499" max="10499" width="9" style="142" customWidth="1"/>
    <col min="10500" max="10500" width="9.140625" style="142"/>
    <col min="10501" max="10501" width="6.85546875" style="142" customWidth="1"/>
    <col min="10502" max="10502" width="9.140625" style="142"/>
    <col min="10503" max="10504" width="6.42578125" style="142" customWidth="1"/>
    <col min="10505" max="10505" width="14.140625" style="142" customWidth="1"/>
    <col min="10506" max="10506" width="9.140625" style="142"/>
    <col min="10507" max="10507" width="11.5703125" style="142" customWidth="1"/>
    <col min="10508" max="10752" width="9.140625" style="142"/>
    <col min="10753" max="10753" width="12.42578125" style="142" customWidth="1"/>
    <col min="10754" max="10754" width="14" style="142" customWidth="1"/>
    <col min="10755" max="10755" width="9" style="142" customWidth="1"/>
    <col min="10756" max="10756" width="9.140625" style="142"/>
    <col min="10757" max="10757" width="6.85546875" style="142" customWidth="1"/>
    <col min="10758" max="10758" width="9.140625" style="142"/>
    <col min="10759" max="10760" width="6.42578125" style="142" customWidth="1"/>
    <col min="10761" max="10761" width="14.140625" style="142" customWidth="1"/>
    <col min="10762" max="10762" width="9.140625" style="142"/>
    <col min="10763" max="10763" width="11.5703125" style="142" customWidth="1"/>
    <col min="10764" max="11008" width="9.140625" style="142"/>
    <col min="11009" max="11009" width="12.42578125" style="142" customWidth="1"/>
    <col min="11010" max="11010" width="14" style="142" customWidth="1"/>
    <col min="11011" max="11011" width="9" style="142" customWidth="1"/>
    <col min="11012" max="11012" width="9.140625" style="142"/>
    <col min="11013" max="11013" width="6.85546875" style="142" customWidth="1"/>
    <col min="11014" max="11014" width="9.140625" style="142"/>
    <col min="11015" max="11016" width="6.42578125" style="142" customWidth="1"/>
    <col min="11017" max="11017" width="14.140625" style="142" customWidth="1"/>
    <col min="11018" max="11018" width="9.140625" style="142"/>
    <col min="11019" max="11019" width="11.5703125" style="142" customWidth="1"/>
    <col min="11020" max="11264" width="9.140625" style="142"/>
    <col min="11265" max="11265" width="12.42578125" style="142" customWidth="1"/>
    <col min="11266" max="11266" width="14" style="142" customWidth="1"/>
    <col min="11267" max="11267" width="9" style="142" customWidth="1"/>
    <col min="11268" max="11268" width="9.140625" style="142"/>
    <col min="11269" max="11269" width="6.85546875" style="142" customWidth="1"/>
    <col min="11270" max="11270" width="9.140625" style="142"/>
    <col min="11271" max="11272" width="6.42578125" style="142" customWidth="1"/>
    <col min="11273" max="11273" width="14.140625" style="142" customWidth="1"/>
    <col min="11274" max="11274" width="9.140625" style="142"/>
    <col min="11275" max="11275" width="11.5703125" style="142" customWidth="1"/>
    <col min="11276" max="11520" width="9.140625" style="142"/>
    <col min="11521" max="11521" width="12.42578125" style="142" customWidth="1"/>
    <col min="11522" max="11522" width="14" style="142" customWidth="1"/>
    <col min="11523" max="11523" width="9" style="142" customWidth="1"/>
    <col min="11524" max="11524" width="9.140625" style="142"/>
    <col min="11525" max="11525" width="6.85546875" style="142" customWidth="1"/>
    <col min="11526" max="11526" width="9.140625" style="142"/>
    <col min="11527" max="11528" width="6.42578125" style="142" customWidth="1"/>
    <col min="11529" max="11529" width="14.140625" style="142" customWidth="1"/>
    <col min="11530" max="11530" width="9.140625" style="142"/>
    <col min="11531" max="11531" width="11.5703125" style="142" customWidth="1"/>
    <col min="11532" max="11776" width="9.140625" style="142"/>
    <col min="11777" max="11777" width="12.42578125" style="142" customWidth="1"/>
    <col min="11778" max="11778" width="14" style="142" customWidth="1"/>
    <col min="11779" max="11779" width="9" style="142" customWidth="1"/>
    <col min="11780" max="11780" width="9.140625" style="142"/>
    <col min="11781" max="11781" width="6.85546875" style="142" customWidth="1"/>
    <col min="11782" max="11782" width="9.140625" style="142"/>
    <col min="11783" max="11784" width="6.42578125" style="142" customWidth="1"/>
    <col min="11785" max="11785" width="14.140625" style="142" customWidth="1"/>
    <col min="11786" max="11786" width="9.140625" style="142"/>
    <col min="11787" max="11787" width="11.5703125" style="142" customWidth="1"/>
    <col min="11788" max="12032" width="9.140625" style="142"/>
    <col min="12033" max="12033" width="12.42578125" style="142" customWidth="1"/>
    <col min="12034" max="12034" width="14" style="142" customWidth="1"/>
    <col min="12035" max="12035" width="9" style="142" customWidth="1"/>
    <col min="12036" max="12036" width="9.140625" style="142"/>
    <col min="12037" max="12037" width="6.85546875" style="142" customWidth="1"/>
    <col min="12038" max="12038" width="9.140625" style="142"/>
    <col min="12039" max="12040" width="6.42578125" style="142" customWidth="1"/>
    <col min="12041" max="12041" width="14.140625" style="142" customWidth="1"/>
    <col min="12042" max="12042" width="9.140625" style="142"/>
    <col min="12043" max="12043" width="11.5703125" style="142" customWidth="1"/>
    <col min="12044" max="12288" width="9.140625" style="142"/>
    <col min="12289" max="12289" width="12.42578125" style="142" customWidth="1"/>
    <col min="12290" max="12290" width="14" style="142" customWidth="1"/>
    <col min="12291" max="12291" width="9" style="142" customWidth="1"/>
    <col min="12292" max="12292" width="9.140625" style="142"/>
    <col min="12293" max="12293" width="6.85546875" style="142" customWidth="1"/>
    <col min="12294" max="12294" width="9.140625" style="142"/>
    <col min="12295" max="12296" width="6.42578125" style="142" customWidth="1"/>
    <col min="12297" max="12297" width="14.140625" style="142" customWidth="1"/>
    <col min="12298" max="12298" width="9.140625" style="142"/>
    <col min="12299" max="12299" width="11.5703125" style="142" customWidth="1"/>
    <col min="12300" max="12544" width="9.140625" style="142"/>
    <col min="12545" max="12545" width="12.42578125" style="142" customWidth="1"/>
    <col min="12546" max="12546" width="14" style="142" customWidth="1"/>
    <col min="12547" max="12547" width="9" style="142" customWidth="1"/>
    <col min="12548" max="12548" width="9.140625" style="142"/>
    <col min="12549" max="12549" width="6.85546875" style="142" customWidth="1"/>
    <col min="12550" max="12550" width="9.140625" style="142"/>
    <col min="12551" max="12552" width="6.42578125" style="142" customWidth="1"/>
    <col min="12553" max="12553" width="14.140625" style="142" customWidth="1"/>
    <col min="12554" max="12554" width="9.140625" style="142"/>
    <col min="12555" max="12555" width="11.5703125" style="142" customWidth="1"/>
    <col min="12556" max="12800" width="9.140625" style="142"/>
    <col min="12801" max="12801" width="12.42578125" style="142" customWidth="1"/>
    <col min="12802" max="12802" width="14" style="142" customWidth="1"/>
    <col min="12803" max="12803" width="9" style="142" customWidth="1"/>
    <col min="12804" max="12804" width="9.140625" style="142"/>
    <col min="12805" max="12805" width="6.85546875" style="142" customWidth="1"/>
    <col min="12806" max="12806" width="9.140625" style="142"/>
    <col min="12807" max="12808" width="6.42578125" style="142" customWidth="1"/>
    <col min="12809" max="12809" width="14.140625" style="142" customWidth="1"/>
    <col min="12810" max="12810" width="9.140625" style="142"/>
    <col min="12811" max="12811" width="11.5703125" style="142" customWidth="1"/>
    <col min="12812" max="13056" width="9.140625" style="142"/>
    <col min="13057" max="13057" width="12.42578125" style="142" customWidth="1"/>
    <col min="13058" max="13058" width="14" style="142" customWidth="1"/>
    <col min="13059" max="13059" width="9" style="142" customWidth="1"/>
    <col min="13060" max="13060" width="9.140625" style="142"/>
    <col min="13061" max="13061" width="6.85546875" style="142" customWidth="1"/>
    <col min="13062" max="13062" width="9.140625" style="142"/>
    <col min="13063" max="13064" width="6.42578125" style="142" customWidth="1"/>
    <col min="13065" max="13065" width="14.140625" style="142" customWidth="1"/>
    <col min="13066" max="13066" width="9.140625" style="142"/>
    <col min="13067" max="13067" width="11.5703125" style="142" customWidth="1"/>
    <col min="13068" max="13312" width="9.140625" style="142"/>
    <col min="13313" max="13313" width="12.42578125" style="142" customWidth="1"/>
    <col min="13314" max="13314" width="14" style="142" customWidth="1"/>
    <col min="13315" max="13315" width="9" style="142" customWidth="1"/>
    <col min="13316" max="13316" width="9.140625" style="142"/>
    <col min="13317" max="13317" width="6.85546875" style="142" customWidth="1"/>
    <col min="13318" max="13318" width="9.140625" style="142"/>
    <col min="13319" max="13320" width="6.42578125" style="142" customWidth="1"/>
    <col min="13321" max="13321" width="14.140625" style="142" customWidth="1"/>
    <col min="13322" max="13322" width="9.140625" style="142"/>
    <col min="13323" max="13323" width="11.5703125" style="142" customWidth="1"/>
    <col min="13324" max="13568" width="9.140625" style="142"/>
    <col min="13569" max="13569" width="12.42578125" style="142" customWidth="1"/>
    <col min="13570" max="13570" width="14" style="142" customWidth="1"/>
    <col min="13571" max="13571" width="9" style="142" customWidth="1"/>
    <col min="13572" max="13572" width="9.140625" style="142"/>
    <col min="13573" max="13573" width="6.85546875" style="142" customWidth="1"/>
    <col min="13574" max="13574" width="9.140625" style="142"/>
    <col min="13575" max="13576" width="6.42578125" style="142" customWidth="1"/>
    <col min="13577" max="13577" width="14.140625" style="142" customWidth="1"/>
    <col min="13578" max="13578" width="9.140625" style="142"/>
    <col min="13579" max="13579" width="11.5703125" style="142" customWidth="1"/>
    <col min="13580" max="13824" width="9.140625" style="142"/>
    <col min="13825" max="13825" width="12.42578125" style="142" customWidth="1"/>
    <col min="13826" max="13826" width="14" style="142" customWidth="1"/>
    <col min="13827" max="13827" width="9" style="142" customWidth="1"/>
    <col min="13828" max="13828" width="9.140625" style="142"/>
    <col min="13829" max="13829" width="6.85546875" style="142" customWidth="1"/>
    <col min="13830" max="13830" width="9.140625" style="142"/>
    <col min="13831" max="13832" width="6.42578125" style="142" customWidth="1"/>
    <col min="13833" max="13833" width="14.140625" style="142" customWidth="1"/>
    <col min="13834" max="13834" width="9.140625" style="142"/>
    <col min="13835" max="13835" width="11.5703125" style="142" customWidth="1"/>
    <col min="13836" max="14080" width="9.140625" style="142"/>
    <col min="14081" max="14081" width="12.42578125" style="142" customWidth="1"/>
    <col min="14082" max="14082" width="14" style="142" customWidth="1"/>
    <col min="14083" max="14083" width="9" style="142" customWidth="1"/>
    <col min="14084" max="14084" width="9.140625" style="142"/>
    <col min="14085" max="14085" width="6.85546875" style="142" customWidth="1"/>
    <col min="14086" max="14086" width="9.140625" style="142"/>
    <col min="14087" max="14088" width="6.42578125" style="142" customWidth="1"/>
    <col min="14089" max="14089" width="14.140625" style="142" customWidth="1"/>
    <col min="14090" max="14090" width="9.140625" style="142"/>
    <col min="14091" max="14091" width="11.5703125" style="142" customWidth="1"/>
    <col min="14092" max="14336" width="9.140625" style="142"/>
    <col min="14337" max="14337" width="12.42578125" style="142" customWidth="1"/>
    <col min="14338" max="14338" width="14" style="142" customWidth="1"/>
    <col min="14339" max="14339" width="9" style="142" customWidth="1"/>
    <col min="14340" max="14340" width="9.140625" style="142"/>
    <col min="14341" max="14341" width="6.85546875" style="142" customWidth="1"/>
    <col min="14342" max="14342" width="9.140625" style="142"/>
    <col min="14343" max="14344" width="6.42578125" style="142" customWidth="1"/>
    <col min="14345" max="14345" width="14.140625" style="142" customWidth="1"/>
    <col min="14346" max="14346" width="9.140625" style="142"/>
    <col min="14347" max="14347" width="11.5703125" style="142" customWidth="1"/>
    <col min="14348" max="14592" width="9.140625" style="142"/>
    <col min="14593" max="14593" width="12.42578125" style="142" customWidth="1"/>
    <col min="14594" max="14594" width="14" style="142" customWidth="1"/>
    <col min="14595" max="14595" width="9" style="142" customWidth="1"/>
    <col min="14596" max="14596" width="9.140625" style="142"/>
    <col min="14597" max="14597" width="6.85546875" style="142" customWidth="1"/>
    <col min="14598" max="14598" width="9.140625" style="142"/>
    <col min="14599" max="14600" width="6.42578125" style="142" customWidth="1"/>
    <col min="14601" max="14601" width="14.140625" style="142" customWidth="1"/>
    <col min="14602" max="14602" width="9.140625" style="142"/>
    <col min="14603" max="14603" width="11.5703125" style="142" customWidth="1"/>
    <col min="14604" max="14848" width="9.140625" style="142"/>
    <col min="14849" max="14849" width="12.42578125" style="142" customWidth="1"/>
    <col min="14850" max="14850" width="14" style="142" customWidth="1"/>
    <col min="14851" max="14851" width="9" style="142" customWidth="1"/>
    <col min="14852" max="14852" width="9.140625" style="142"/>
    <col min="14853" max="14853" width="6.85546875" style="142" customWidth="1"/>
    <col min="14854" max="14854" width="9.140625" style="142"/>
    <col min="14855" max="14856" width="6.42578125" style="142" customWidth="1"/>
    <col min="14857" max="14857" width="14.140625" style="142" customWidth="1"/>
    <col min="14858" max="14858" width="9.140625" style="142"/>
    <col min="14859" max="14859" width="11.5703125" style="142" customWidth="1"/>
    <col min="14860" max="15104" width="9.140625" style="142"/>
    <col min="15105" max="15105" width="12.42578125" style="142" customWidth="1"/>
    <col min="15106" max="15106" width="14" style="142" customWidth="1"/>
    <col min="15107" max="15107" width="9" style="142" customWidth="1"/>
    <col min="15108" max="15108" width="9.140625" style="142"/>
    <col min="15109" max="15109" width="6.85546875" style="142" customWidth="1"/>
    <col min="15110" max="15110" width="9.140625" style="142"/>
    <col min="15111" max="15112" width="6.42578125" style="142" customWidth="1"/>
    <col min="15113" max="15113" width="14.140625" style="142" customWidth="1"/>
    <col min="15114" max="15114" width="9.140625" style="142"/>
    <col min="15115" max="15115" width="11.5703125" style="142" customWidth="1"/>
    <col min="15116" max="15360" width="9.140625" style="142"/>
    <col min="15361" max="15361" width="12.42578125" style="142" customWidth="1"/>
    <col min="15362" max="15362" width="14" style="142" customWidth="1"/>
    <col min="15363" max="15363" width="9" style="142" customWidth="1"/>
    <col min="15364" max="15364" width="9.140625" style="142"/>
    <col min="15365" max="15365" width="6.85546875" style="142" customWidth="1"/>
    <col min="15366" max="15366" width="9.140625" style="142"/>
    <col min="15367" max="15368" width="6.42578125" style="142" customWidth="1"/>
    <col min="15369" max="15369" width="14.140625" style="142" customWidth="1"/>
    <col min="15370" max="15370" width="9.140625" style="142"/>
    <col min="15371" max="15371" width="11.5703125" style="142" customWidth="1"/>
    <col min="15372" max="15616" width="9.140625" style="142"/>
    <col min="15617" max="15617" width="12.42578125" style="142" customWidth="1"/>
    <col min="15618" max="15618" width="14" style="142" customWidth="1"/>
    <col min="15619" max="15619" width="9" style="142" customWidth="1"/>
    <col min="15620" max="15620" width="9.140625" style="142"/>
    <col min="15621" max="15621" width="6.85546875" style="142" customWidth="1"/>
    <col min="15622" max="15622" width="9.140625" style="142"/>
    <col min="15623" max="15624" width="6.42578125" style="142" customWidth="1"/>
    <col min="15625" max="15625" width="14.140625" style="142" customWidth="1"/>
    <col min="15626" max="15626" width="9.140625" style="142"/>
    <col min="15627" max="15627" width="11.5703125" style="142" customWidth="1"/>
    <col min="15628" max="15872" width="9.140625" style="142"/>
    <col min="15873" max="15873" width="12.42578125" style="142" customWidth="1"/>
    <col min="15874" max="15874" width="14" style="142" customWidth="1"/>
    <col min="15875" max="15875" width="9" style="142" customWidth="1"/>
    <col min="15876" max="15876" width="9.140625" style="142"/>
    <col min="15877" max="15877" width="6.85546875" style="142" customWidth="1"/>
    <col min="15878" max="15878" width="9.140625" style="142"/>
    <col min="15879" max="15880" width="6.42578125" style="142" customWidth="1"/>
    <col min="15881" max="15881" width="14.140625" style="142" customWidth="1"/>
    <col min="15882" max="15882" width="9.140625" style="142"/>
    <col min="15883" max="15883" width="11.5703125" style="142" customWidth="1"/>
    <col min="15884" max="16128" width="9.140625" style="142"/>
    <col min="16129" max="16129" width="12.42578125" style="142" customWidth="1"/>
    <col min="16130" max="16130" width="14" style="142" customWidth="1"/>
    <col min="16131" max="16131" width="9" style="142" customWidth="1"/>
    <col min="16132" max="16132" width="9.140625" style="142"/>
    <col min="16133" max="16133" width="6.85546875" style="142" customWidth="1"/>
    <col min="16134" max="16134" width="9.140625" style="142"/>
    <col min="16135" max="16136" width="6.42578125" style="142" customWidth="1"/>
    <col min="16137" max="16137" width="14.140625" style="142" customWidth="1"/>
    <col min="16138" max="16138" width="9.140625" style="142"/>
    <col min="16139" max="16139" width="11.5703125" style="142" customWidth="1"/>
    <col min="16140" max="16384" width="9.140625" style="142"/>
  </cols>
  <sheetData>
    <row r="1" spans="1:9" s="133" customFormat="1" ht="18" x14ac:dyDescent="0.25">
      <c r="A1" s="131" t="s">
        <v>66</v>
      </c>
      <c r="B1" s="132"/>
      <c r="C1" s="132"/>
      <c r="D1" s="132"/>
      <c r="E1" s="132"/>
      <c r="F1" s="132"/>
    </row>
    <row r="2" spans="1:9" s="135" customFormat="1" x14ac:dyDescent="0.25">
      <c r="A2" s="134"/>
      <c r="B2" s="134"/>
      <c r="C2" s="134"/>
      <c r="D2" s="134"/>
      <c r="E2" s="134"/>
      <c r="F2" s="134"/>
    </row>
    <row r="3" spans="1:9" s="136" customFormat="1" ht="128.25" customHeight="1" x14ac:dyDescent="0.25">
      <c r="A3" s="232" t="s">
        <v>64</v>
      </c>
      <c r="B3" s="233"/>
      <c r="C3" s="233"/>
      <c r="D3" s="233"/>
      <c r="E3" s="233"/>
      <c r="F3" s="233"/>
      <c r="G3" s="233"/>
      <c r="H3" s="233"/>
      <c r="I3" s="233"/>
    </row>
    <row r="4" spans="1:9" s="136" customFormat="1" ht="12.75" x14ac:dyDescent="0.25">
      <c r="A4" s="137"/>
      <c r="B4" s="137"/>
      <c r="C4" s="137"/>
      <c r="D4" s="137"/>
      <c r="E4" s="137"/>
      <c r="F4" s="137"/>
    </row>
    <row r="5" spans="1:9" s="136" customFormat="1" ht="18" customHeight="1" x14ac:dyDescent="0.25">
      <c r="A5" s="234" t="s">
        <v>45</v>
      </c>
      <c r="B5" s="234"/>
      <c r="C5" s="234"/>
      <c r="D5" s="234"/>
      <c r="E5" s="234"/>
      <c r="F5" s="234"/>
      <c r="G5" s="234"/>
      <c r="H5" s="234"/>
      <c r="I5" s="234"/>
    </row>
    <row r="6" spans="1:9" s="136" customFormat="1" ht="12.75" x14ac:dyDescent="0.25">
      <c r="A6" s="137"/>
      <c r="B6" s="137"/>
      <c r="C6" s="137"/>
      <c r="D6" s="137"/>
      <c r="E6" s="137"/>
      <c r="F6" s="137"/>
    </row>
    <row r="7" spans="1:9" s="136" customFormat="1" ht="28.5" customHeight="1" x14ac:dyDescent="0.25">
      <c r="A7" s="234" t="s">
        <v>46</v>
      </c>
      <c r="B7" s="234"/>
      <c r="C7" s="234"/>
      <c r="D7" s="234"/>
      <c r="E7" s="234"/>
      <c r="F7" s="234"/>
      <c r="G7" s="234"/>
      <c r="H7" s="234"/>
      <c r="I7" s="234"/>
    </row>
    <row r="8" spans="1:9" s="136" customFormat="1" ht="12.75" x14ac:dyDescent="0.25">
      <c r="A8" s="138"/>
      <c r="B8" s="139"/>
      <c r="C8" s="139"/>
      <c r="D8" s="139"/>
      <c r="E8" s="139"/>
      <c r="F8" s="139"/>
    </row>
    <row r="9" spans="1:9" s="136" customFormat="1" ht="82.5" customHeight="1" x14ac:dyDescent="0.25">
      <c r="A9" s="234" t="s">
        <v>47</v>
      </c>
      <c r="B9" s="234"/>
      <c r="C9" s="234"/>
      <c r="D9" s="234"/>
      <c r="E9" s="234"/>
      <c r="F9" s="234"/>
      <c r="G9" s="234"/>
      <c r="H9" s="234"/>
      <c r="I9" s="234"/>
    </row>
    <row r="10" spans="1:9" s="136" customFormat="1" ht="12.75" x14ac:dyDescent="0.25">
      <c r="A10" s="138"/>
      <c r="B10" s="139"/>
      <c r="C10" s="139"/>
      <c r="D10" s="139"/>
      <c r="E10" s="139"/>
      <c r="F10" s="139"/>
    </row>
    <row r="11" spans="1:9" s="136" customFormat="1" ht="52.5" customHeight="1" x14ac:dyDescent="0.25">
      <c r="A11" s="235" t="s">
        <v>48</v>
      </c>
      <c r="B11" s="235"/>
      <c r="C11" s="235"/>
      <c r="D11" s="235"/>
      <c r="E11" s="235"/>
      <c r="F11" s="235"/>
      <c r="G11" s="235"/>
      <c r="H11" s="235"/>
      <c r="I11" s="235"/>
    </row>
    <row r="12" spans="1:9" s="136" customFormat="1" ht="12.75" x14ac:dyDescent="0.25">
      <c r="A12" s="140"/>
    </row>
    <row r="13" spans="1:9" s="136" customFormat="1" ht="28.5" customHeight="1" x14ac:dyDescent="0.25">
      <c r="A13" s="235" t="s">
        <v>49</v>
      </c>
      <c r="B13" s="235"/>
      <c r="C13" s="235"/>
      <c r="D13" s="235"/>
      <c r="E13" s="235"/>
      <c r="F13" s="235"/>
      <c r="G13" s="235"/>
      <c r="H13" s="235"/>
      <c r="I13" s="235"/>
    </row>
    <row r="14" spans="1:9" s="136" customFormat="1" ht="12.75" x14ac:dyDescent="0.25">
      <c r="A14" s="140"/>
    </row>
    <row r="15" spans="1:9" s="136" customFormat="1" ht="72" customHeight="1" x14ac:dyDescent="0.25">
      <c r="A15" s="235" t="s">
        <v>57</v>
      </c>
      <c r="B15" s="235"/>
      <c r="C15" s="235"/>
      <c r="D15" s="235"/>
      <c r="E15" s="235"/>
      <c r="F15" s="235"/>
      <c r="G15" s="235"/>
      <c r="H15" s="235"/>
      <c r="I15" s="235"/>
    </row>
    <row r="16" spans="1:9" s="136" customFormat="1" ht="12.75" x14ac:dyDescent="0.25">
      <c r="A16" s="140"/>
    </row>
    <row r="17" spans="1:9" s="136" customFormat="1" ht="30.75" customHeight="1" x14ac:dyDescent="0.25">
      <c r="A17" s="234" t="s">
        <v>58</v>
      </c>
      <c r="B17" s="234"/>
      <c r="C17" s="234"/>
      <c r="D17" s="234"/>
      <c r="E17" s="234"/>
      <c r="F17" s="234"/>
      <c r="G17" s="234"/>
      <c r="H17" s="234"/>
      <c r="I17" s="234"/>
    </row>
    <row r="18" spans="1:9" s="136" customFormat="1" ht="12.75" x14ac:dyDescent="0.25">
      <c r="A18" s="138"/>
      <c r="B18" s="138"/>
      <c r="C18" s="138"/>
      <c r="D18" s="138"/>
      <c r="E18" s="138"/>
      <c r="F18" s="138"/>
    </row>
    <row r="19" spans="1:9" s="136" customFormat="1" ht="31.5" customHeight="1" x14ac:dyDescent="0.25">
      <c r="A19" s="234" t="s">
        <v>59</v>
      </c>
      <c r="B19" s="234"/>
      <c r="C19" s="234"/>
      <c r="D19" s="234"/>
      <c r="E19" s="234"/>
      <c r="F19" s="234"/>
      <c r="G19" s="234"/>
      <c r="H19" s="234"/>
      <c r="I19" s="234"/>
    </row>
    <row r="20" spans="1:9" s="136" customFormat="1" ht="12.75" x14ac:dyDescent="0.25">
      <c r="A20" s="138"/>
      <c r="B20" s="138"/>
      <c r="C20" s="138"/>
      <c r="D20" s="138"/>
      <c r="E20" s="138"/>
      <c r="F20" s="138"/>
    </row>
    <row r="21" spans="1:9" s="136" customFormat="1" ht="12.75" x14ac:dyDescent="0.25">
      <c r="A21" s="234" t="s">
        <v>65</v>
      </c>
      <c r="B21" s="234"/>
      <c r="C21" s="234"/>
      <c r="D21" s="234"/>
      <c r="E21" s="234"/>
      <c r="F21" s="234"/>
      <c r="G21" s="234"/>
      <c r="H21" s="234"/>
      <c r="I21" s="234"/>
    </row>
    <row r="22" spans="1:9" s="136" customFormat="1" ht="12.75" x14ac:dyDescent="0.25">
      <c r="A22" s="138"/>
      <c r="B22" s="138"/>
      <c r="C22" s="138"/>
      <c r="D22" s="138"/>
      <c r="E22" s="138"/>
      <c r="F22" s="138"/>
    </row>
    <row r="23" spans="1:9" s="136" customFormat="1" ht="58.5" customHeight="1" x14ac:dyDescent="0.25">
      <c r="A23" s="234" t="s">
        <v>60</v>
      </c>
      <c r="B23" s="234"/>
      <c r="C23" s="234"/>
      <c r="D23" s="234"/>
      <c r="E23" s="234"/>
      <c r="F23" s="234"/>
      <c r="G23" s="234"/>
      <c r="H23" s="234"/>
      <c r="I23" s="234"/>
    </row>
    <row r="24" spans="1:9" s="136" customFormat="1" ht="12.75" x14ac:dyDescent="0.25">
      <c r="A24" s="138"/>
      <c r="B24" s="138"/>
      <c r="C24" s="138"/>
      <c r="D24" s="138"/>
      <c r="E24" s="138"/>
      <c r="F24" s="138"/>
    </row>
    <row r="25" spans="1:9" s="136" customFormat="1" ht="12.75" x14ac:dyDescent="0.25">
      <c r="A25" s="234" t="s">
        <v>61</v>
      </c>
      <c r="B25" s="234"/>
      <c r="C25" s="234"/>
      <c r="D25" s="234"/>
      <c r="E25" s="234"/>
      <c r="F25" s="234"/>
      <c r="G25" s="234"/>
      <c r="H25" s="234"/>
      <c r="I25" s="234"/>
    </row>
    <row r="26" spans="1:9" s="136" customFormat="1" ht="12.75" x14ac:dyDescent="0.25">
      <c r="A26" s="138"/>
      <c r="B26" s="138"/>
      <c r="C26" s="138"/>
      <c r="D26" s="138"/>
      <c r="E26" s="138"/>
      <c r="F26" s="138"/>
    </row>
    <row r="27" spans="1:9" s="136" customFormat="1" ht="27.75" customHeight="1" x14ac:dyDescent="0.25">
      <c r="A27" s="234" t="s">
        <v>50</v>
      </c>
      <c r="B27" s="234"/>
      <c r="C27" s="234"/>
      <c r="D27" s="234"/>
      <c r="E27" s="234"/>
      <c r="F27" s="234"/>
      <c r="G27" s="234"/>
      <c r="H27" s="234"/>
      <c r="I27" s="234"/>
    </row>
    <row r="28" spans="1:9" s="136" customFormat="1" ht="12.75" x14ac:dyDescent="0.25">
      <c r="A28" s="138"/>
      <c r="B28" s="138"/>
      <c r="C28" s="138"/>
      <c r="D28" s="138"/>
      <c r="E28" s="138"/>
      <c r="F28" s="138"/>
    </row>
    <row r="29" spans="1:9" s="136" customFormat="1" ht="15" customHeight="1" x14ac:dyDescent="0.25">
      <c r="A29" s="234" t="s">
        <v>62</v>
      </c>
      <c r="B29" s="234"/>
      <c r="C29" s="234"/>
      <c r="D29" s="234"/>
      <c r="E29" s="234"/>
      <c r="F29" s="234"/>
      <c r="G29" s="234"/>
      <c r="H29" s="234"/>
      <c r="I29" s="234"/>
    </row>
    <row r="30" spans="1:9" s="136" customFormat="1" ht="12.75" x14ac:dyDescent="0.25">
      <c r="A30" s="138"/>
      <c r="B30" s="138"/>
      <c r="C30" s="138"/>
      <c r="D30" s="138"/>
      <c r="E30" s="138"/>
      <c r="F30" s="138"/>
    </row>
    <row r="31" spans="1:9" s="136" customFormat="1" ht="31.5" customHeight="1" x14ac:dyDescent="0.25">
      <c r="A31" s="234" t="s">
        <v>51</v>
      </c>
      <c r="B31" s="234"/>
      <c r="C31" s="234"/>
      <c r="D31" s="234"/>
      <c r="E31" s="234"/>
      <c r="F31" s="234"/>
      <c r="G31" s="234"/>
      <c r="H31" s="234"/>
      <c r="I31" s="234"/>
    </row>
    <row r="32" spans="1:9" s="136" customFormat="1" ht="12.75" x14ac:dyDescent="0.25">
      <c r="A32" s="138"/>
      <c r="B32" s="138"/>
      <c r="C32" s="138"/>
      <c r="D32" s="138"/>
      <c r="E32" s="138"/>
      <c r="F32" s="138"/>
    </row>
    <row r="33" spans="1:9" s="136" customFormat="1" ht="42.75" customHeight="1" x14ac:dyDescent="0.25">
      <c r="A33" s="234" t="s">
        <v>52</v>
      </c>
      <c r="B33" s="234"/>
      <c r="C33" s="234"/>
      <c r="D33" s="234"/>
      <c r="E33" s="234"/>
      <c r="F33" s="234"/>
      <c r="G33" s="234"/>
      <c r="H33" s="234"/>
      <c r="I33" s="234"/>
    </row>
    <row r="34" spans="1:9" s="136" customFormat="1" ht="12.75" x14ac:dyDescent="0.25">
      <c r="A34" s="138"/>
      <c r="B34" s="138"/>
      <c r="C34" s="138"/>
      <c r="D34" s="138"/>
      <c r="E34" s="138"/>
      <c r="F34" s="138"/>
    </row>
    <row r="35" spans="1:9" s="136" customFormat="1" ht="30.75" customHeight="1" x14ac:dyDescent="0.25">
      <c r="A35" s="234" t="s">
        <v>53</v>
      </c>
      <c r="B35" s="234"/>
      <c r="C35" s="234"/>
      <c r="D35" s="234"/>
      <c r="E35" s="234"/>
      <c r="F35" s="234"/>
      <c r="G35" s="234"/>
      <c r="H35" s="234"/>
      <c r="I35" s="234"/>
    </row>
    <row r="36" spans="1:9" s="136" customFormat="1" ht="12.75" x14ac:dyDescent="0.25">
      <c r="A36" s="138"/>
      <c r="B36" s="138"/>
      <c r="C36" s="138"/>
      <c r="D36" s="138"/>
      <c r="E36" s="138"/>
      <c r="F36" s="138"/>
    </row>
    <row r="37" spans="1:9" s="136" customFormat="1" ht="43.5" customHeight="1" x14ac:dyDescent="0.25">
      <c r="A37" s="234" t="s">
        <v>54</v>
      </c>
      <c r="B37" s="234"/>
      <c r="C37" s="234"/>
      <c r="D37" s="234"/>
      <c r="E37" s="234"/>
      <c r="F37" s="234"/>
      <c r="G37" s="234"/>
      <c r="H37" s="234"/>
      <c r="I37" s="234"/>
    </row>
    <row r="38" spans="1:9" s="136" customFormat="1" ht="12.75" x14ac:dyDescent="0.25">
      <c r="A38" s="138"/>
      <c r="B38" s="138"/>
      <c r="C38" s="138"/>
      <c r="D38" s="138"/>
      <c r="E38" s="138"/>
      <c r="F38" s="138"/>
    </row>
    <row r="39" spans="1:9" s="136" customFormat="1" ht="16.5" customHeight="1" x14ac:dyDescent="0.25">
      <c r="A39" s="236" t="s">
        <v>55</v>
      </c>
      <c r="B39" s="236"/>
      <c r="C39" s="236"/>
      <c r="D39" s="236"/>
      <c r="E39" s="236"/>
      <c r="F39" s="236"/>
      <c r="G39" s="236"/>
      <c r="H39" s="236"/>
      <c r="I39" s="236"/>
    </row>
    <row r="40" spans="1:9" s="136" customFormat="1" ht="12.75" x14ac:dyDescent="0.25">
      <c r="A40" s="141"/>
      <c r="B40" s="141"/>
      <c r="C40" s="141"/>
      <c r="D40" s="141"/>
      <c r="E40" s="141"/>
      <c r="F40" s="141"/>
      <c r="G40" s="141"/>
      <c r="H40" s="141"/>
      <c r="I40" s="141"/>
    </row>
    <row r="41" spans="1:9" s="136" customFormat="1" ht="12.75" customHeight="1" x14ac:dyDescent="0.25">
      <c r="A41" s="236" t="s">
        <v>56</v>
      </c>
      <c r="B41" s="236"/>
      <c r="C41" s="236"/>
      <c r="D41" s="236"/>
      <c r="E41" s="236"/>
      <c r="F41" s="236"/>
      <c r="G41" s="236"/>
      <c r="H41" s="236"/>
      <c r="I41" s="236"/>
    </row>
    <row r="42" spans="1:9" s="136" customFormat="1" ht="12.75" x14ac:dyDescent="0.25">
      <c r="A42" s="141"/>
      <c r="B42" s="141"/>
      <c r="C42" s="141"/>
      <c r="D42" s="141"/>
      <c r="E42" s="141"/>
      <c r="F42" s="141"/>
      <c r="G42" s="141"/>
      <c r="H42" s="141"/>
      <c r="I42" s="141"/>
    </row>
  </sheetData>
  <mergeCells count="20">
    <mergeCell ref="A33:I33"/>
    <mergeCell ref="A35:I35"/>
    <mergeCell ref="A37:I37"/>
    <mergeCell ref="A39:I39"/>
    <mergeCell ref="A41:I41"/>
    <mergeCell ref="A23:I23"/>
    <mergeCell ref="A25:I25"/>
    <mergeCell ref="A27:I27"/>
    <mergeCell ref="A29:I29"/>
    <mergeCell ref="A31:I31"/>
    <mergeCell ref="A13:I13"/>
    <mergeCell ref="A15:I15"/>
    <mergeCell ref="A17:I17"/>
    <mergeCell ref="A19:I19"/>
    <mergeCell ref="A21:I21"/>
    <mergeCell ref="A3:I3"/>
    <mergeCell ref="A5:I5"/>
    <mergeCell ref="A7:I7"/>
    <mergeCell ref="A9:I9"/>
    <mergeCell ref="A11:I11"/>
  </mergeCells>
  <pageMargins left="0.7" right="0.7" top="0.91062500000000002" bottom="0.75" header="0.30354166666666665" footer="0.3"/>
  <pageSetup paperSize="9" scale="94" fitToHeight="0" orientation="portrait" r:id="rId1"/>
  <headerFooter>
    <oddHeader>&amp;L&amp;"Arial Narrow,Navadno"&amp;9POPIS DEL, 
ŠT. PROJEKTA 20/2023
ENERGETSKA SANACIJA OBJEKTA - ULICA DUŠANA KVEDRA 38, ŠENTJUR&amp;R&amp;G</oddHeader>
    <oddFooter>&amp;C&amp;"Arial Narrow,Navadno"&amp;10&amp;P / &amp;N</oddFooter>
  </headerFooter>
  <rowBreaks count="1" manualBreakCount="1">
    <brk id="2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F19"/>
  <sheetViews>
    <sheetView showZeros="0" view="pageLayout" zoomScaleNormal="100" workbookViewId="0">
      <selection activeCell="E24" sqref="E24"/>
    </sheetView>
  </sheetViews>
  <sheetFormatPr defaultColWidth="9.140625" defaultRowHeight="16.5" x14ac:dyDescent="0.3"/>
  <cols>
    <col min="1" max="1" width="9.28515625" style="20" customWidth="1"/>
    <col min="2" max="2" width="43.28515625" style="3" customWidth="1"/>
    <col min="3" max="3" width="6.42578125" style="3" customWidth="1"/>
    <col min="4" max="4" width="9" style="3" customWidth="1"/>
    <col min="5" max="5" width="10" style="3" customWidth="1"/>
    <col min="6" max="6" width="14.85546875" style="3" customWidth="1"/>
    <col min="7" max="16384" width="9.140625" style="3"/>
  </cols>
  <sheetData>
    <row r="1" spans="1:6" x14ac:dyDescent="0.3">
      <c r="A1" s="1"/>
      <c r="B1" s="2"/>
      <c r="C1" s="2"/>
      <c r="D1" s="2"/>
      <c r="E1" s="2"/>
      <c r="F1" s="2"/>
    </row>
    <row r="2" spans="1:6" s="4" customFormat="1" ht="18" customHeight="1" x14ac:dyDescent="1.05">
      <c r="A2" s="206" t="str">
        <f>'PRVA STRAN'!A2:C6</f>
        <v>POPIS DEL</v>
      </c>
      <c r="B2" s="237"/>
      <c r="C2" s="238"/>
      <c r="E2" s="5"/>
      <c r="F2" s="5"/>
    </row>
    <row r="3" spans="1:6" s="4" customFormat="1" ht="18" customHeight="1" x14ac:dyDescent="1.05">
      <c r="A3" s="238"/>
      <c r="B3" s="238"/>
      <c r="C3" s="238"/>
      <c r="E3" s="5"/>
      <c r="F3" s="5"/>
    </row>
    <row r="4" spans="1:6" s="4" customFormat="1" ht="18" customHeight="1" x14ac:dyDescent="1.05">
      <c r="A4" s="238"/>
      <c r="B4" s="238"/>
      <c r="C4" s="238"/>
      <c r="E4" s="5"/>
      <c r="F4" s="5"/>
    </row>
    <row r="5" spans="1:6" s="6" customFormat="1" ht="18" customHeight="1" x14ac:dyDescent="1.05">
      <c r="A5" s="238"/>
      <c r="B5" s="238"/>
      <c r="C5" s="238"/>
      <c r="E5" s="5"/>
      <c r="F5" s="5"/>
    </row>
    <row r="6" spans="1:6" s="7" customFormat="1" ht="18" x14ac:dyDescent="0.25">
      <c r="A6" s="219" t="s">
        <v>32</v>
      </c>
      <c r="B6" s="220"/>
      <c r="C6" s="220"/>
      <c r="D6" s="220"/>
      <c r="E6" s="220"/>
      <c r="F6" s="221"/>
    </row>
    <row r="7" spans="1:6" s="8" customFormat="1" x14ac:dyDescent="0.3">
      <c r="A7" s="21"/>
      <c r="B7" s="22"/>
      <c r="C7" s="23"/>
      <c r="D7" s="24"/>
      <c r="E7" s="24"/>
      <c r="F7" s="24"/>
    </row>
    <row r="8" spans="1:6" s="8" customFormat="1" x14ac:dyDescent="0.3">
      <c r="A8" s="95" t="s">
        <v>1</v>
      </c>
      <c r="B8" s="96" t="str">
        <f>'REK GRADB. DELA'!B8</f>
        <v>GRADBENA DELA</v>
      </c>
      <c r="C8" s="97"/>
      <c r="D8" s="98"/>
      <c r="E8" s="98"/>
      <c r="F8" s="99">
        <f>'REK GRADB. DELA'!F16</f>
        <v>0</v>
      </c>
    </row>
    <row r="9" spans="1:6" x14ac:dyDescent="0.3">
      <c r="A9" s="3"/>
      <c r="F9" s="30"/>
    </row>
    <row r="10" spans="1:6" x14ac:dyDescent="0.3">
      <c r="A10" s="95"/>
      <c r="B10" s="96" t="s">
        <v>67</v>
      </c>
      <c r="C10" s="100"/>
      <c r="D10" s="101"/>
      <c r="E10" s="102"/>
      <c r="F10" s="99">
        <f>SUM(F7:F9)*0.1</f>
        <v>0</v>
      </c>
    </row>
    <row r="11" spans="1:6" ht="30" customHeight="1" x14ac:dyDescent="0.3">
      <c r="A11" s="25"/>
      <c r="B11" s="143" t="s">
        <v>63</v>
      </c>
      <c r="C11" s="31"/>
      <c r="D11" s="32"/>
      <c r="E11" s="33"/>
      <c r="F11" s="34"/>
    </row>
    <row r="12" spans="1:6" x14ac:dyDescent="0.3">
      <c r="A12" s="35"/>
      <c r="B12" s="27"/>
      <c r="C12" s="36"/>
      <c r="D12" s="37"/>
      <c r="E12" s="37"/>
      <c r="F12" s="38"/>
    </row>
    <row r="13" spans="1:6" x14ac:dyDescent="0.3">
      <c r="A13" s="103"/>
      <c r="B13" s="97" t="s">
        <v>31</v>
      </c>
      <c r="C13" s="97"/>
      <c r="D13" s="98"/>
      <c r="E13" s="98"/>
      <c r="F13" s="99">
        <f>SUM(F7:F10)</f>
        <v>0</v>
      </c>
    </row>
    <row r="14" spans="1:6" x14ac:dyDescent="0.3">
      <c r="A14" s="39"/>
      <c r="B14" s="27"/>
      <c r="C14" s="27" t="s">
        <v>20</v>
      </c>
      <c r="D14" s="28"/>
      <c r="E14" s="28"/>
      <c r="F14" s="29">
        <f>F13*0.22</f>
        <v>0</v>
      </c>
    </row>
    <row r="15" spans="1:6" x14ac:dyDescent="0.3">
      <c r="A15" s="103"/>
      <c r="B15" s="97"/>
      <c r="C15" s="97" t="s">
        <v>15</v>
      </c>
      <c r="D15" s="98"/>
      <c r="E15" s="98"/>
      <c r="F15" s="99">
        <f>F13+F14</f>
        <v>0</v>
      </c>
    </row>
    <row r="16" spans="1:6" x14ac:dyDescent="0.3">
      <c r="A16" s="13"/>
      <c r="B16" s="14"/>
      <c r="C16" s="14"/>
      <c r="D16" s="15"/>
      <c r="E16" s="15"/>
      <c r="F16" s="15"/>
    </row>
    <row r="17" spans="1:6" x14ac:dyDescent="0.3">
      <c r="A17" s="16"/>
      <c r="B17" s="18"/>
      <c r="C17" s="14"/>
      <c r="D17" s="15"/>
      <c r="E17" s="15"/>
      <c r="F17" s="15"/>
    </row>
    <row r="18" spans="1:6" x14ac:dyDescent="0.3">
      <c r="A18" s="16"/>
      <c r="B18" s="14"/>
      <c r="C18" s="14"/>
      <c r="D18" s="15"/>
      <c r="E18" s="15"/>
      <c r="F18" s="15"/>
    </row>
    <row r="19" spans="1:6" x14ac:dyDescent="0.3">
      <c r="A19" s="16"/>
      <c r="B19" s="11"/>
      <c r="C19" s="14"/>
      <c r="D19" s="15"/>
      <c r="E19" s="15"/>
      <c r="F19" s="15"/>
    </row>
  </sheetData>
  <mergeCells count="2">
    <mergeCell ref="A2:C5"/>
    <mergeCell ref="A6:F6"/>
  </mergeCells>
  <pageMargins left="0.7" right="0.7" top="0.91062500000000002" bottom="0.75" header="0.30354166666666665" footer="0.3"/>
  <pageSetup paperSize="9" scale="94" fitToHeight="0" orientation="portrait" r:id="rId1"/>
  <headerFooter>
    <oddHeader>&amp;L&amp;"Arial Narrow,Navadno"&amp;9POPIS DEL, 
ŠT. PROJEKTA 20/2023
POTRESNA SANACIJA OBJEKTA - ULICA DUŠANA KVEDRA 38, ŠENTJUR&amp;R&amp;G</oddHeader>
    <oddFooter>&amp;C&amp;"Arial Narrow,Navadno"&amp;10&amp;P /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F29"/>
  <sheetViews>
    <sheetView showZeros="0" view="pageLayout" zoomScaleNormal="100" workbookViewId="0">
      <selection activeCell="B18" sqref="B18"/>
    </sheetView>
  </sheetViews>
  <sheetFormatPr defaultColWidth="9.140625" defaultRowHeight="16.5" x14ac:dyDescent="0.3"/>
  <cols>
    <col min="1" max="1" width="9.28515625" style="20" customWidth="1"/>
    <col min="2" max="2" width="41.28515625" style="3" customWidth="1"/>
    <col min="3" max="3" width="6.42578125" style="3" customWidth="1"/>
    <col min="4" max="4" width="11.140625" style="3" bestFit="1" customWidth="1"/>
    <col min="5" max="5" width="10" style="3" customWidth="1"/>
    <col min="6" max="6" width="11.42578125" style="3" bestFit="1" customWidth="1"/>
    <col min="7" max="16384" width="9.140625" style="3"/>
  </cols>
  <sheetData>
    <row r="1" spans="1:6" x14ac:dyDescent="0.3">
      <c r="A1" s="1"/>
      <c r="B1" s="2"/>
      <c r="C1" s="2"/>
      <c r="D1" s="2"/>
      <c r="E1" s="2"/>
      <c r="F1" s="2"/>
    </row>
    <row r="2" spans="1:6" s="4" customFormat="1" ht="18" customHeight="1" x14ac:dyDescent="1.05">
      <c r="A2" s="206" t="str">
        <f>'PRVA STRAN'!A2:C6</f>
        <v>POPIS DEL</v>
      </c>
      <c r="B2" s="237"/>
      <c r="C2" s="238"/>
      <c r="E2" s="5"/>
      <c r="F2" s="5"/>
    </row>
    <row r="3" spans="1:6" s="4" customFormat="1" ht="18" customHeight="1" x14ac:dyDescent="1.05">
      <c r="A3" s="238"/>
      <c r="B3" s="238"/>
      <c r="C3" s="238"/>
      <c r="E3" s="5"/>
      <c r="F3" s="5"/>
    </row>
    <row r="4" spans="1:6" s="4" customFormat="1" ht="18" customHeight="1" x14ac:dyDescent="1.05">
      <c r="A4" s="238"/>
      <c r="B4" s="238"/>
      <c r="C4" s="238"/>
      <c r="E4" s="5"/>
      <c r="F4" s="5"/>
    </row>
    <row r="5" spans="1:6" s="6" customFormat="1" ht="18" customHeight="1" x14ac:dyDescent="1.05">
      <c r="A5" s="238"/>
      <c r="B5" s="238"/>
      <c r="C5" s="238"/>
      <c r="E5" s="5"/>
      <c r="F5" s="5"/>
    </row>
    <row r="6" spans="1:6" s="7" customFormat="1" ht="18" x14ac:dyDescent="0.25">
      <c r="A6" s="219" t="s">
        <v>16</v>
      </c>
      <c r="B6" s="220"/>
      <c r="C6" s="220"/>
      <c r="D6" s="220"/>
      <c r="E6" s="220"/>
      <c r="F6" s="221"/>
    </row>
    <row r="7" spans="1:6" s="8" customFormat="1" x14ac:dyDescent="0.3">
      <c r="A7" s="56"/>
      <c r="B7" s="104"/>
      <c r="D7" s="105"/>
      <c r="E7" s="105"/>
      <c r="F7" s="105"/>
    </row>
    <row r="8" spans="1:6" s="8" customFormat="1" x14ac:dyDescent="0.3">
      <c r="A8" s="95" t="s">
        <v>1</v>
      </c>
      <c r="B8" s="96" t="str">
        <f>'I. PREDDELA'!C2</f>
        <v>GRADBENA DELA</v>
      </c>
      <c r="C8" s="97"/>
      <c r="D8" s="98"/>
      <c r="E8" s="98"/>
      <c r="F8" s="99"/>
    </row>
    <row r="9" spans="1:6" s="8" customFormat="1" x14ac:dyDescent="0.3">
      <c r="A9" s="25"/>
      <c r="B9" s="26"/>
      <c r="C9" s="27"/>
      <c r="D9" s="28"/>
      <c r="E9" s="28"/>
      <c r="F9" s="29"/>
    </row>
    <row r="10" spans="1:6" s="8" customFormat="1" x14ac:dyDescent="0.3">
      <c r="A10" s="95" t="s">
        <v>75</v>
      </c>
      <c r="B10" s="96" t="str">
        <f>'I. PREDDELA'!C4</f>
        <v>PRIPRAVLJALNA IN ZAKLJUČNA DELA</v>
      </c>
      <c r="C10" s="97"/>
      <c r="D10" s="98"/>
      <c r="E10" s="98"/>
      <c r="F10" s="99">
        <f>'I. PREDDELA'!G20</f>
        <v>0</v>
      </c>
    </row>
    <row r="11" spans="1:6" ht="13.9" customHeight="1" x14ac:dyDescent="0.3">
      <c r="A11" s="39"/>
      <c r="B11" s="39"/>
      <c r="C11" s="39"/>
      <c r="D11" s="39"/>
      <c r="E11" s="39"/>
      <c r="F11" s="106"/>
    </row>
    <row r="12" spans="1:6" ht="13.9" customHeight="1" x14ac:dyDescent="0.3">
      <c r="A12" s="95" t="s">
        <v>77</v>
      </c>
      <c r="B12" s="96" t="str">
        <f>'II. PASOVNI TEMELJI IN OBBET,'!C4</f>
        <v>PASOVNI TEMELJI IN OBBETONIRANJE</v>
      </c>
      <c r="C12" s="97"/>
      <c r="D12" s="98"/>
      <c r="E12" s="98"/>
      <c r="F12" s="99">
        <f>'II. PASOVNI TEMELJI IN OBBET,'!G49</f>
        <v>0</v>
      </c>
    </row>
    <row r="13" spans="1:6" ht="13.9" customHeight="1" x14ac:dyDescent="0.3">
      <c r="A13" s="39"/>
      <c r="B13" s="39"/>
      <c r="C13" s="39"/>
      <c r="D13" s="39"/>
      <c r="E13" s="39"/>
      <c r="F13" s="106"/>
    </row>
    <row r="14" spans="1:6" x14ac:dyDescent="0.3">
      <c r="A14" s="95" t="s">
        <v>78</v>
      </c>
      <c r="B14" s="96" t="str">
        <f>'III. HORIZ. VEZI'!C11</f>
        <v>IZVEDBA HORIZONTALNIH VEZI</v>
      </c>
      <c r="C14" s="97"/>
      <c r="D14" s="98"/>
      <c r="E14" s="98"/>
      <c r="F14" s="99">
        <f>'III. HORIZ. VEZI'!G27</f>
        <v>0</v>
      </c>
    </row>
    <row r="15" spans="1:6" ht="13.9" customHeight="1" x14ac:dyDescent="0.3">
      <c r="A15" s="39"/>
      <c r="B15" s="39"/>
      <c r="C15" s="39"/>
      <c r="D15" s="39"/>
      <c r="E15" s="39"/>
      <c r="F15" s="106"/>
    </row>
    <row r="16" spans="1:6" s="8" customFormat="1" ht="13.9" customHeight="1" x14ac:dyDescent="0.3">
      <c r="A16" s="103"/>
      <c r="B16" s="107" t="s">
        <v>31</v>
      </c>
      <c r="C16" s="108"/>
      <c r="D16" s="108"/>
      <c r="E16" s="108"/>
      <c r="F16" s="109">
        <f>SUM(F10:F14)</f>
        <v>0</v>
      </c>
    </row>
    <row r="17" spans="1:6" x14ac:dyDescent="0.3">
      <c r="A17" s="16"/>
      <c r="B17" s="8"/>
      <c r="C17" s="14"/>
      <c r="D17" s="15"/>
      <c r="E17" s="15"/>
      <c r="F17" s="15"/>
    </row>
    <row r="18" spans="1:6" x14ac:dyDescent="0.3">
      <c r="A18" s="13"/>
      <c r="B18" s="14"/>
      <c r="C18" s="14"/>
      <c r="D18" s="15"/>
      <c r="E18" s="15"/>
      <c r="F18" s="15"/>
    </row>
    <row r="19" spans="1:6" x14ac:dyDescent="0.3">
      <c r="A19" s="16"/>
      <c r="B19" s="14"/>
      <c r="C19" s="14"/>
      <c r="D19" s="15"/>
      <c r="E19" s="15"/>
      <c r="F19" s="15"/>
    </row>
    <row r="20" spans="1:6" x14ac:dyDescent="0.3">
      <c r="A20" s="13"/>
      <c r="B20" s="14"/>
      <c r="C20" s="14"/>
      <c r="D20" s="15"/>
      <c r="E20" s="15"/>
      <c r="F20" s="15"/>
    </row>
    <row r="21" spans="1:6" x14ac:dyDescent="0.3">
      <c r="A21" s="16"/>
      <c r="B21" s="14"/>
      <c r="C21" s="14"/>
      <c r="D21" s="15"/>
      <c r="E21" s="15"/>
      <c r="F21" s="15"/>
    </row>
    <row r="22" spans="1:6" x14ac:dyDescent="0.3">
      <c r="A22" s="13"/>
      <c r="B22" s="14"/>
      <c r="C22" s="14"/>
      <c r="D22" s="15"/>
      <c r="E22" s="15"/>
      <c r="F22" s="15"/>
    </row>
    <row r="23" spans="1:6" x14ac:dyDescent="0.3">
      <c r="A23" s="16"/>
      <c r="B23" s="18"/>
      <c r="C23" s="14"/>
      <c r="D23" s="15"/>
      <c r="E23" s="15"/>
      <c r="F23" s="15"/>
    </row>
    <row r="24" spans="1:6" x14ac:dyDescent="0.3">
      <c r="A24" s="16"/>
      <c r="B24" s="14"/>
      <c r="C24" s="14"/>
      <c r="D24" s="15"/>
      <c r="E24" s="15"/>
      <c r="F24" s="15"/>
    </row>
    <row r="25" spans="1:6" x14ac:dyDescent="0.3">
      <c r="A25" s="16"/>
      <c r="B25" s="19"/>
      <c r="C25" s="14"/>
      <c r="D25" s="15"/>
      <c r="E25" s="15"/>
      <c r="F25" s="15"/>
    </row>
    <row r="26" spans="1:6" x14ac:dyDescent="0.3">
      <c r="A26" s="16"/>
      <c r="B26" s="14"/>
      <c r="C26" s="14"/>
      <c r="D26" s="15"/>
      <c r="E26" s="15"/>
      <c r="F26" s="15"/>
    </row>
    <row r="27" spans="1:6" x14ac:dyDescent="0.3">
      <c r="A27" s="16"/>
      <c r="B27" s="18"/>
      <c r="C27" s="14"/>
      <c r="D27" s="15"/>
      <c r="E27" s="15"/>
      <c r="F27" s="15"/>
    </row>
    <row r="28" spans="1:6" x14ac:dyDescent="0.3">
      <c r="A28" s="16"/>
      <c r="B28" s="14"/>
      <c r="C28" s="14"/>
      <c r="D28" s="15"/>
      <c r="E28" s="15"/>
      <c r="F28" s="15"/>
    </row>
    <row r="29" spans="1:6" x14ac:dyDescent="0.3">
      <c r="A29" s="16"/>
      <c r="B29" s="11"/>
      <c r="C29" s="14"/>
      <c r="D29" s="15"/>
      <c r="E29" s="15"/>
      <c r="F29" s="15"/>
    </row>
  </sheetData>
  <mergeCells count="2">
    <mergeCell ref="A2:C5"/>
    <mergeCell ref="A6:F6"/>
  </mergeCells>
  <phoneticPr fontId="39" type="noConversion"/>
  <pageMargins left="0.7" right="0.7" top="0.91062500000000002" bottom="0.75" header="0.30354166666666665" footer="0.3"/>
  <pageSetup paperSize="9" scale="94" fitToHeight="0" orientation="portrait" r:id="rId1"/>
  <headerFooter>
    <oddHeader>&amp;L&amp;"Arial Narrow,Navadno"&amp;9POPIS DEL, 
ŠT. PROJEKTA 20/2023
POTRESNA SANACIJA OBJEKTA - ULICA DUŠANA KVEDRA 38, ŠENTJUR&amp;R&amp;G</oddHeader>
    <oddFooter>&amp;C&amp;"Arial Narrow,Navadno"&amp;10&amp;P /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G20"/>
  <sheetViews>
    <sheetView showZeros="0" view="pageLayout" topLeftCell="A4" zoomScale="115" zoomScaleNormal="100" zoomScalePageLayoutView="115" workbookViewId="0">
      <selection activeCell="C14" sqref="C14"/>
    </sheetView>
  </sheetViews>
  <sheetFormatPr defaultColWidth="9.140625" defaultRowHeight="16.5" x14ac:dyDescent="0.3"/>
  <cols>
    <col min="1" max="1" width="3.42578125" style="20" bestFit="1" customWidth="1"/>
    <col min="2" max="2" width="2.28515625" style="20" bestFit="1" customWidth="1"/>
    <col min="3" max="3" width="54.140625" style="61" customWidth="1"/>
    <col min="4" max="4" width="4.85546875" style="55" customWidth="1"/>
    <col min="5" max="5" width="8.140625" style="54" bestFit="1" customWidth="1"/>
    <col min="6" max="6" width="10" style="55" customWidth="1"/>
    <col min="7" max="7" width="9.42578125" style="55" bestFit="1" customWidth="1"/>
    <col min="8" max="16384" width="9.140625" style="3"/>
  </cols>
  <sheetData>
    <row r="1" spans="1:7" x14ac:dyDescent="0.3">
      <c r="A1" s="1"/>
      <c r="B1" s="1"/>
      <c r="C1" s="40"/>
      <c r="D1" s="41"/>
      <c r="E1" s="42"/>
      <c r="F1" s="41"/>
      <c r="G1" s="41"/>
    </row>
    <row r="2" spans="1:7" ht="18.75" customHeight="1" x14ac:dyDescent="0.8">
      <c r="A2" s="184" t="s">
        <v>1</v>
      </c>
      <c r="B2" s="183"/>
      <c r="C2" s="43" t="s">
        <v>74</v>
      </c>
      <c r="D2" s="44"/>
      <c r="E2" s="45"/>
      <c r="F2" s="128"/>
      <c r="G2" s="128"/>
    </row>
    <row r="3" spans="1:7" ht="18.75" customHeight="1" x14ac:dyDescent="0.8">
      <c r="A3" s="185"/>
      <c r="B3" s="46"/>
      <c r="C3" s="47"/>
      <c r="D3" s="48"/>
      <c r="E3" s="49"/>
      <c r="F3" s="128"/>
      <c r="G3" s="128"/>
    </row>
    <row r="4" spans="1:7" ht="16.5" customHeight="1" x14ac:dyDescent="0.8">
      <c r="A4" s="186" t="s">
        <v>75</v>
      </c>
      <c r="B4" s="176"/>
      <c r="C4" s="110" t="s">
        <v>42</v>
      </c>
      <c r="D4" s="111"/>
      <c r="E4" s="112"/>
      <c r="F4" s="113"/>
      <c r="G4" s="114"/>
    </row>
    <row r="5" spans="1:7" x14ac:dyDescent="0.3">
      <c r="A5" s="21"/>
      <c r="B5" s="21"/>
      <c r="C5" s="125"/>
      <c r="D5" s="68"/>
      <c r="E5" s="126"/>
      <c r="F5" s="127"/>
      <c r="G5" s="127"/>
    </row>
    <row r="6" spans="1:7" ht="15" customHeight="1" x14ac:dyDescent="0.3">
      <c r="A6" s="239" t="s">
        <v>2</v>
      </c>
      <c r="B6" s="240"/>
      <c r="C6" s="116" t="s">
        <v>3</v>
      </c>
      <c r="D6" s="117" t="s">
        <v>4</v>
      </c>
      <c r="E6" s="118" t="s">
        <v>5</v>
      </c>
      <c r="F6" s="119" t="s">
        <v>6</v>
      </c>
      <c r="G6" s="120" t="s">
        <v>7</v>
      </c>
    </row>
    <row r="7" spans="1:7" x14ac:dyDescent="0.3">
      <c r="A7" s="56"/>
      <c r="B7" s="56"/>
      <c r="C7" s="57"/>
      <c r="D7" s="58"/>
      <c r="E7" s="59"/>
      <c r="F7" s="60"/>
      <c r="G7" s="60"/>
    </row>
    <row r="8" spans="1:7" ht="25.5" x14ac:dyDescent="0.3">
      <c r="A8" s="56"/>
      <c r="B8" s="56"/>
      <c r="C8" s="67" t="s">
        <v>92</v>
      </c>
      <c r="D8" s="58"/>
      <c r="E8" s="59"/>
      <c r="F8" s="60"/>
      <c r="G8" s="60"/>
    </row>
    <row r="9" spans="1:7" x14ac:dyDescent="0.3">
      <c r="A9" s="56"/>
      <c r="B9" s="56"/>
      <c r="C9" s="57"/>
      <c r="D9" s="58"/>
      <c r="E9" s="59"/>
      <c r="F9" s="60"/>
      <c r="G9" s="60"/>
    </row>
    <row r="10" spans="1:7" ht="25.5" x14ac:dyDescent="0.3">
      <c r="A10" s="146" t="s">
        <v>75</v>
      </c>
      <c r="B10" s="178" t="s">
        <v>28</v>
      </c>
      <c r="C10" s="72" t="s">
        <v>39</v>
      </c>
      <c r="D10" s="62" t="s">
        <v>21</v>
      </c>
      <c r="E10" s="78">
        <v>1</v>
      </c>
      <c r="F10" s="64"/>
      <c r="G10" s="65">
        <f>E10*F10</f>
        <v>0</v>
      </c>
    </row>
    <row r="11" spans="1:7" x14ac:dyDescent="0.3">
      <c r="A11" s="146"/>
      <c r="B11" s="178"/>
      <c r="C11" s="67"/>
      <c r="D11" s="68"/>
      <c r="E11" s="77"/>
      <c r="F11" s="69"/>
      <c r="G11" s="70"/>
    </row>
    <row r="12" spans="1:7" ht="25.5" customHeight="1" x14ac:dyDescent="0.3">
      <c r="A12" s="146" t="s">
        <v>75</v>
      </c>
      <c r="B12" s="178" t="s">
        <v>27</v>
      </c>
      <c r="C12" s="74" t="s">
        <v>44</v>
      </c>
      <c r="D12" s="62" t="s">
        <v>21</v>
      </c>
      <c r="E12" s="78">
        <v>1</v>
      </c>
      <c r="F12" s="64"/>
      <c r="G12" s="65">
        <f>E12*F12</f>
        <v>0</v>
      </c>
    </row>
    <row r="13" spans="1:7" x14ac:dyDescent="0.3">
      <c r="A13" s="146"/>
      <c r="B13" s="178"/>
      <c r="C13" s="67"/>
      <c r="D13" s="68"/>
      <c r="E13" s="77"/>
      <c r="F13" s="69"/>
      <c r="G13" s="70"/>
    </row>
    <row r="14" spans="1:7" ht="81" customHeight="1" x14ac:dyDescent="0.3">
      <c r="A14" s="146" t="s">
        <v>75</v>
      </c>
      <c r="B14" s="178" t="s">
        <v>25</v>
      </c>
      <c r="C14" s="74" t="s">
        <v>70</v>
      </c>
      <c r="D14" s="62" t="s">
        <v>21</v>
      </c>
      <c r="E14" s="78">
        <v>1</v>
      </c>
      <c r="F14" s="64"/>
      <c r="G14" s="65">
        <f>E14*F14</f>
        <v>0</v>
      </c>
    </row>
    <row r="15" spans="1:7" x14ac:dyDescent="0.3">
      <c r="A15" s="146"/>
      <c r="B15" s="178"/>
      <c r="C15" s="71"/>
      <c r="D15" s="62"/>
      <c r="E15" s="78"/>
      <c r="F15" s="64"/>
      <c r="G15" s="65"/>
    </row>
    <row r="16" spans="1:7" ht="25.5" x14ac:dyDescent="0.3">
      <c r="A16" s="146" t="s">
        <v>75</v>
      </c>
      <c r="B16" s="178">
        <v>4</v>
      </c>
      <c r="C16" s="79" t="s">
        <v>40</v>
      </c>
      <c r="D16" s="62" t="s">
        <v>21</v>
      </c>
      <c r="E16" s="78">
        <v>1</v>
      </c>
      <c r="F16" s="64"/>
      <c r="G16" s="65">
        <f>E16*F16</f>
        <v>0</v>
      </c>
    </row>
    <row r="17" spans="1:7" x14ac:dyDescent="0.3">
      <c r="A17" s="146"/>
      <c r="B17" s="178"/>
      <c r="C17" s="79"/>
      <c r="D17" s="62"/>
      <c r="E17" s="78"/>
      <c r="F17" s="64"/>
      <c r="G17" s="65"/>
    </row>
    <row r="18" spans="1:7" ht="30" customHeight="1" x14ac:dyDescent="0.3">
      <c r="A18" s="146" t="s">
        <v>75</v>
      </c>
      <c r="B18" s="178" t="s">
        <v>37</v>
      </c>
      <c r="C18" s="79" t="s">
        <v>71</v>
      </c>
      <c r="D18" s="62" t="s">
        <v>21</v>
      </c>
      <c r="E18" s="78">
        <v>1</v>
      </c>
      <c r="F18" s="64"/>
      <c r="G18" s="65">
        <f>E18*F18</f>
        <v>0</v>
      </c>
    </row>
    <row r="19" spans="1:7" x14ac:dyDescent="0.3">
      <c r="A19" s="21"/>
      <c r="B19" s="21"/>
      <c r="C19" s="79"/>
      <c r="D19" s="62"/>
      <c r="E19" s="78"/>
      <c r="F19" s="64"/>
      <c r="G19" s="65"/>
    </row>
    <row r="20" spans="1:7" x14ac:dyDescent="0.3">
      <c r="A20" s="115"/>
      <c r="B20" s="177"/>
      <c r="C20" s="121" t="str">
        <f>CONCATENATE(C4," ","SKUPAJ")</f>
        <v>PRIPRAVLJALNA IN ZAKLJUČNA DELA SKUPAJ</v>
      </c>
      <c r="D20" s="117"/>
      <c r="E20" s="122"/>
      <c r="F20" s="123"/>
      <c r="G20" s="124">
        <f>SUM(G10:G19)</f>
        <v>0</v>
      </c>
    </row>
  </sheetData>
  <mergeCells count="1">
    <mergeCell ref="A6:B6"/>
  </mergeCells>
  <pageMargins left="0.7" right="0.7" top="0.91062500000000002" bottom="0.75" header="0.30354166666666665" footer="0.3"/>
  <pageSetup paperSize="9" scale="94" fitToHeight="0" orientation="portrait" r:id="rId1"/>
  <headerFooter>
    <oddHeader>&amp;L&amp;"Arial Narrow,Navadno"&amp;9POPIS DEL, 
ŠT. PROJEKTA 20/2023
POTRESNA SANACIJA OBJEKTA - ULICA DUŠANA KVEDRA 38, ŠENTJUR&amp;R&amp;G</oddHeader>
    <oddFooter>&amp;C&amp;"Arial Narrow,Navadno"&amp;10&amp;P /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71B2-1E4E-4E60-A674-46CD8493AE22}">
  <sheetPr>
    <tabColor theme="4" tint="0.39997558519241921"/>
  </sheetPr>
  <dimension ref="A1:J49"/>
  <sheetViews>
    <sheetView showZeros="0" tabSelected="1" view="pageBreakPreview" zoomScale="130" zoomScaleNormal="100" zoomScaleSheetLayoutView="130" zoomScalePageLayoutView="115" workbookViewId="0">
      <selection activeCell="I10" sqref="I10"/>
    </sheetView>
  </sheetViews>
  <sheetFormatPr defaultColWidth="9.140625" defaultRowHeight="16.5" x14ac:dyDescent="0.3"/>
  <cols>
    <col min="1" max="1" width="4.140625" style="20" bestFit="1" customWidth="1"/>
    <col min="2" max="2" width="2.7109375" style="20" bestFit="1" customWidth="1"/>
    <col min="3" max="3" width="48" style="61" customWidth="1"/>
    <col min="4" max="4" width="4.85546875" style="55" customWidth="1"/>
    <col min="5" max="5" width="9.140625" style="54" bestFit="1" customWidth="1"/>
    <col min="6" max="6" width="10" style="55" customWidth="1"/>
    <col min="7" max="7" width="11" style="55" customWidth="1"/>
    <col min="8" max="16384" width="9.140625" style="3"/>
  </cols>
  <sheetData>
    <row r="1" spans="1:7" x14ac:dyDescent="0.3">
      <c r="A1" s="1"/>
      <c r="B1" s="1"/>
      <c r="C1" s="40"/>
      <c r="D1" s="41"/>
      <c r="E1" s="42"/>
      <c r="F1" s="41"/>
      <c r="G1" s="41"/>
    </row>
    <row r="2" spans="1:7" ht="18.75" customHeight="1" x14ac:dyDescent="0.8">
      <c r="A2" s="184" t="s">
        <v>1</v>
      </c>
      <c r="B2" s="183"/>
      <c r="C2" s="43" t="s">
        <v>74</v>
      </c>
      <c r="D2" s="44"/>
      <c r="E2" s="45"/>
      <c r="F2" s="128"/>
      <c r="G2" s="128"/>
    </row>
    <row r="3" spans="1:7" ht="18.75" customHeight="1" x14ac:dyDescent="0.8">
      <c r="A3" s="46"/>
      <c r="B3" s="46"/>
      <c r="C3" s="47"/>
      <c r="D3" s="48"/>
      <c r="E3" s="49"/>
      <c r="F3" s="128"/>
      <c r="G3" s="128"/>
    </row>
    <row r="4" spans="1:7" ht="16.5" customHeight="1" x14ac:dyDescent="0.8">
      <c r="A4" s="182" t="s">
        <v>77</v>
      </c>
      <c r="B4" s="76"/>
      <c r="C4" s="50" t="s">
        <v>106</v>
      </c>
      <c r="D4" s="51"/>
      <c r="E4" s="52"/>
      <c r="F4" s="128"/>
      <c r="G4" s="128"/>
    </row>
    <row r="5" spans="1:7" ht="13.5" customHeight="1" x14ac:dyDescent="0.3">
      <c r="A5" s="171"/>
      <c r="B5" s="171"/>
      <c r="C5" s="172"/>
      <c r="D5" s="173"/>
      <c r="E5" s="174"/>
      <c r="F5" s="173"/>
      <c r="G5" s="173"/>
    </row>
    <row r="6" spans="1:7" ht="13.5" customHeight="1" x14ac:dyDescent="0.3">
      <c r="A6" s="3"/>
      <c r="B6" s="175" t="s">
        <v>72</v>
      </c>
      <c r="C6" s="241" t="s">
        <v>116</v>
      </c>
      <c r="D6" s="241"/>
      <c r="E6" s="241"/>
      <c r="F6" s="241"/>
      <c r="G6" s="241"/>
    </row>
    <row r="7" spans="1:7" ht="13.5" customHeight="1" x14ac:dyDescent="0.3">
      <c r="A7" s="3"/>
      <c r="B7" s="175" t="s">
        <v>72</v>
      </c>
      <c r="C7" s="241" t="s">
        <v>73</v>
      </c>
      <c r="D7" s="241"/>
      <c r="E7" s="241"/>
      <c r="F7" s="241"/>
      <c r="G7" s="241"/>
    </row>
    <row r="8" spans="1:7" ht="15" customHeight="1" x14ac:dyDescent="0.3">
      <c r="A8" s="53"/>
      <c r="B8" s="53"/>
      <c r="C8" s="73"/>
      <c r="D8" s="73"/>
      <c r="E8" s="73"/>
      <c r="F8" s="73"/>
      <c r="G8" s="73"/>
    </row>
    <row r="9" spans="1:7" ht="15" customHeight="1" x14ac:dyDescent="0.3">
      <c r="A9" s="147" t="s">
        <v>2</v>
      </c>
      <c r="B9" s="147"/>
      <c r="C9" s="148" t="s">
        <v>3</v>
      </c>
      <c r="D9" s="149" t="s">
        <v>4</v>
      </c>
      <c r="E9" s="150" t="s">
        <v>5</v>
      </c>
      <c r="F9" s="151" t="s">
        <v>6</v>
      </c>
      <c r="G9" s="151" t="s">
        <v>7</v>
      </c>
    </row>
    <row r="10" spans="1:7" ht="17.25" thickBot="1" x14ac:dyDescent="0.35">
      <c r="A10" s="56"/>
      <c r="B10" s="56"/>
      <c r="C10" s="57"/>
      <c r="D10" s="58"/>
      <c r="E10" s="152"/>
      <c r="F10" s="153"/>
      <c r="G10" s="153"/>
    </row>
    <row r="11" spans="1:7" ht="17.25" thickBot="1" x14ac:dyDescent="0.35">
      <c r="A11" s="179" t="s">
        <v>77</v>
      </c>
      <c r="B11" s="154"/>
      <c r="C11" s="155" t="str">
        <f>C4</f>
        <v>PASOVNI TEMELJI IN OBBETONIRANJE</v>
      </c>
      <c r="D11" s="156"/>
      <c r="E11" s="157"/>
      <c r="F11" s="158"/>
      <c r="G11" s="158"/>
    </row>
    <row r="12" spans="1:7" x14ac:dyDescent="0.3">
      <c r="A12" s="180"/>
      <c r="B12" s="56"/>
      <c r="C12" s="57"/>
      <c r="D12" s="58"/>
      <c r="E12" s="59"/>
      <c r="F12" s="60"/>
      <c r="G12" s="60"/>
    </row>
    <row r="13" spans="1:7" x14ac:dyDescent="0.3">
      <c r="A13" s="146" t="str">
        <f>A11</f>
        <v>II.</v>
      </c>
      <c r="B13" s="178" t="s">
        <v>28</v>
      </c>
      <c r="C13" s="66" t="s">
        <v>93</v>
      </c>
      <c r="D13" s="62" t="s">
        <v>19</v>
      </c>
      <c r="E13" s="63">
        <v>22.5</v>
      </c>
      <c r="F13" s="64"/>
      <c r="G13" s="65">
        <f>E13*F13</f>
        <v>0</v>
      </c>
    </row>
    <row r="14" spans="1:7" x14ac:dyDescent="0.3">
      <c r="A14" s="146"/>
      <c r="B14" s="178"/>
      <c r="C14" s="74"/>
      <c r="D14" s="68"/>
      <c r="E14" s="77"/>
      <c r="F14" s="64"/>
      <c r="G14" s="70"/>
    </row>
    <row r="15" spans="1:7" ht="25.5" x14ac:dyDescent="0.3">
      <c r="A15" s="146" t="str">
        <f>A11</f>
        <v>II.</v>
      </c>
      <c r="B15" s="178" t="s">
        <v>27</v>
      </c>
      <c r="C15" s="71" t="s">
        <v>95</v>
      </c>
      <c r="D15" s="62" t="s">
        <v>94</v>
      </c>
      <c r="E15" s="63">
        <v>1.2</v>
      </c>
      <c r="F15" s="64"/>
      <c r="G15" s="65">
        <f>E15*F15</f>
        <v>0</v>
      </c>
    </row>
    <row r="16" spans="1:7" x14ac:dyDescent="0.3">
      <c r="A16" s="146"/>
      <c r="B16" s="178"/>
      <c r="C16" s="66"/>
      <c r="D16" s="62"/>
      <c r="E16" s="63"/>
      <c r="F16" s="64"/>
      <c r="G16" s="65"/>
    </row>
    <row r="17" spans="1:10" ht="63.75" x14ac:dyDescent="0.3">
      <c r="A17" s="146" t="str">
        <f>A11</f>
        <v>II.</v>
      </c>
      <c r="B17" s="178" t="s">
        <v>25</v>
      </c>
      <c r="C17" s="66" t="s">
        <v>101</v>
      </c>
      <c r="D17" s="62" t="s">
        <v>94</v>
      </c>
      <c r="E17" s="63">
        <f>1.5*1.3*4</f>
        <v>7.8000000000000007</v>
      </c>
      <c r="F17" s="64"/>
      <c r="G17" s="65">
        <f>E17*F17</f>
        <v>0</v>
      </c>
    </row>
    <row r="18" spans="1:10" x14ac:dyDescent="0.3">
      <c r="A18" s="146"/>
      <c r="B18" s="178"/>
      <c r="C18" s="66"/>
      <c r="D18" s="3"/>
      <c r="E18" s="3"/>
      <c r="F18" s="3"/>
      <c r="G18" s="3"/>
    </row>
    <row r="19" spans="1:10" x14ac:dyDescent="0.3">
      <c r="A19" s="146" t="str">
        <f>A13</f>
        <v>II.</v>
      </c>
      <c r="B19" s="178" t="s">
        <v>26</v>
      </c>
      <c r="C19" s="66" t="s">
        <v>100</v>
      </c>
      <c r="D19" s="62" t="s">
        <v>0</v>
      </c>
      <c r="E19" s="63">
        <f>1.5*4</f>
        <v>6</v>
      </c>
      <c r="F19" s="64"/>
      <c r="G19" s="65">
        <f>E19*F19</f>
        <v>0</v>
      </c>
    </row>
    <row r="20" spans="1:10" x14ac:dyDescent="0.3">
      <c r="A20" s="146"/>
      <c r="B20" s="178"/>
      <c r="C20" s="66"/>
      <c r="D20" s="62"/>
      <c r="E20" s="63"/>
      <c r="F20" s="64"/>
      <c r="G20" s="65"/>
    </row>
    <row r="21" spans="1:10" ht="51" x14ac:dyDescent="0.3">
      <c r="A21" s="146" t="str">
        <f>A11</f>
        <v>II.</v>
      </c>
      <c r="B21" s="178" t="s">
        <v>37</v>
      </c>
      <c r="C21" s="203" t="s">
        <v>102</v>
      </c>
      <c r="D21" s="3"/>
      <c r="E21" s="3"/>
      <c r="F21" s="3"/>
      <c r="G21" s="3"/>
    </row>
    <row r="22" spans="1:10" ht="48.75" customHeight="1" x14ac:dyDescent="0.3">
      <c r="A22" s="146"/>
      <c r="B22" s="178"/>
      <c r="C22" s="203"/>
      <c r="D22" s="62"/>
      <c r="E22" s="63"/>
      <c r="F22" s="64"/>
      <c r="G22" s="65"/>
    </row>
    <row r="23" spans="1:10" x14ac:dyDescent="0.3">
      <c r="A23" s="146"/>
      <c r="B23" s="178" t="s">
        <v>97</v>
      </c>
      <c r="C23" s="66" t="s">
        <v>98</v>
      </c>
      <c r="D23" s="62" t="s">
        <v>94</v>
      </c>
      <c r="E23" s="63">
        <f>1.5*0.4*4</f>
        <v>2.4000000000000004</v>
      </c>
      <c r="F23" s="64"/>
      <c r="G23" s="65">
        <f>E23*F23</f>
        <v>0</v>
      </c>
    </row>
    <row r="24" spans="1:10" x14ac:dyDescent="0.3">
      <c r="A24" s="146"/>
      <c r="B24" s="178"/>
      <c r="C24" s="66"/>
      <c r="D24" s="62"/>
      <c r="E24" s="63"/>
      <c r="F24" s="64"/>
      <c r="G24" s="65"/>
    </row>
    <row r="25" spans="1:10" ht="38.25" x14ac:dyDescent="0.3">
      <c r="A25" s="146" t="str">
        <f>A13</f>
        <v>II.</v>
      </c>
      <c r="B25" s="178" t="s">
        <v>23</v>
      </c>
      <c r="C25" s="71" t="s">
        <v>112</v>
      </c>
      <c r="D25" s="3"/>
      <c r="E25" s="3"/>
      <c r="F25" s="3"/>
      <c r="G25" s="3"/>
    </row>
    <row r="26" spans="1:10" x14ac:dyDescent="0.3">
      <c r="A26" s="146"/>
      <c r="B26" s="178" t="s">
        <v>97</v>
      </c>
      <c r="C26" s="66" t="s">
        <v>119</v>
      </c>
      <c r="D26" s="62" t="s">
        <v>0</v>
      </c>
      <c r="E26" s="63">
        <v>132</v>
      </c>
      <c r="F26" s="64"/>
      <c r="G26" s="65">
        <f>E26*F26</f>
        <v>0</v>
      </c>
    </row>
    <row r="27" spans="1:10" x14ac:dyDescent="0.3">
      <c r="A27" s="146"/>
      <c r="B27" s="178" t="s">
        <v>99</v>
      </c>
      <c r="C27" s="66" t="s">
        <v>118</v>
      </c>
      <c r="D27" s="62" t="s">
        <v>0</v>
      </c>
      <c r="E27" s="63">
        <v>113</v>
      </c>
      <c r="F27" s="64"/>
      <c r="G27" s="65">
        <f>E27*F27</f>
        <v>0</v>
      </c>
      <c r="J27"/>
    </row>
    <row r="28" spans="1:10" x14ac:dyDescent="0.3">
      <c r="A28" s="146"/>
      <c r="B28" s="178"/>
      <c r="C28" s="66"/>
      <c r="D28" s="62"/>
      <c r="E28" s="63"/>
      <c r="F28" s="64"/>
      <c r="G28" s="65"/>
    </row>
    <row r="29" spans="1:10" ht="38.25" x14ac:dyDescent="0.3">
      <c r="A29" s="146" t="str">
        <f>A11</f>
        <v>II.</v>
      </c>
      <c r="B29" s="178" t="s">
        <v>24</v>
      </c>
      <c r="C29" s="71" t="s">
        <v>96</v>
      </c>
      <c r="D29" s="3"/>
      <c r="E29" s="3"/>
      <c r="F29" s="3"/>
      <c r="G29" s="3"/>
    </row>
    <row r="30" spans="1:10" x14ac:dyDescent="0.3">
      <c r="A30" s="146"/>
      <c r="B30" s="178" t="s">
        <v>97</v>
      </c>
      <c r="C30" s="66" t="s">
        <v>98</v>
      </c>
      <c r="D30" s="62" t="s">
        <v>0</v>
      </c>
      <c r="E30" s="63">
        <f>(2.11*0.9*2)*4</f>
        <v>15.192</v>
      </c>
      <c r="F30" s="64"/>
      <c r="G30" s="65">
        <f>E30*F30</f>
        <v>0</v>
      </c>
    </row>
    <row r="31" spans="1:10" x14ac:dyDescent="0.3">
      <c r="A31" s="146"/>
      <c r="B31" s="178"/>
      <c r="C31" s="66"/>
      <c r="D31" s="62"/>
      <c r="E31" s="63"/>
      <c r="F31" s="64"/>
      <c r="G31" s="65"/>
    </row>
    <row r="32" spans="1:10" ht="38.25" x14ac:dyDescent="0.3">
      <c r="A32" s="146" t="str">
        <f>A11</f>
        <v>II.</v>
      </c>
      <c r="B32" s="178" t="s">
        <v>38</v>
      </c>
      <c r="C32" s="71" t="s">
        <v>103</v>
      </c>
      <c r="D32" s="3"/>
      <c r="E32" s="3"/>
      <c r="F32" s="3"/>
      <c r="G32" s="3"/>
    </row>
    <row r="33" spans="1:7" x14ac:dyDescent="0.3">
      <c r="A33" s="146"/>
      <c r="B33" s="178" t="s">
        <v>97</v>
      </c>
      <c r="C33" s="66" t="s">
        <v>104</v>
      </c>
      <c r="D33" s="62" t="s">
        <v>0</v>
      </c>
      <c r="E33" s="63">
        <f>(0.65*2+0.46)*8</f>
        <v>14.08</v>
      </c>
      <c r="F33" s="64"/>
      <c r="G33" s="65">
        <f>E33*F33</f>
        <v>0</v>
      </c>
    </row>
    <row r="34" spans="1:7" x14ac:dyDescent="0.3">
      <c r="A34" s="146"/>
      <c r="B34" s="178" t="s">
        <v>99</v>
      </c>
      <c r="C34" s="66" t="s">
        <v>109</v>
      </c>
      <c r="D34" s="62" t="s">
        <v>0</v>
      </c>
      <c r="E34" s="63">
        <f>(0.8*2*2+0.35*2)*8</f>
        <v>31.200000000000003</v>
      </c>
      <c r="F34" s="64"/>
      <c r="G34" s="65">
        <f>E34*F34</f>
        <v>0</v>
      </c>
    </row>
    <row r="35" spans="1:7" x14ac:dyDescent="0.3">
      <c r="A35" s="146"/>
      <c r="B35" s="178" t="s">
        <v>108</v>
      </c>
      <c r="C35" s="66" t="s">
        <v>107</v>
      </c>
      <c r="D35" s="62" t="s">
        <v>0</v>
      </c>
      <c r="E35" s="63">
        <f>((0.95*2*2)+(0.4*2))*8</f>
        <v>36.799999999999997</v>
      </c>
      <c r="F35" s="64"/>
      <c r="G35" s="65">
        <f>E35*F35</f>
        <v>0</v>
      </c>
    </row>
    <row r="36" spans="1:7" x14ac:dyDescent="0.3">
      <c r="A36" s="146"/>
      <c r="B36" s="178"/>
      <c r="C36" s="66"/>
      <c r="D36" s="62"/>
      <c r="E36" s="63"/>
      <c r="F36" s="64"/>
      <c r="G36" s="65"/>
    </row>
    <row r="37" spans="1:7" ht="79.5" customHeight="1" x14ac:dyDescent="0.3">
      <c r="A37" s="146" t="str">
        <f>A11</f>
        <v>II.</v>
      </c>
      <c r="B37" s="178" t="s">
        <v>79</v>
      </c>
      <c r="C37" s="204" t="s">
        <v>120</v>
      </c>
      <c r="D37" s="62" t="s">
        <v>21</v>
      </c>
      <c r="E37" s="63">
        <v>1</v>
      </c>
      <c r="F37" s="64"/>
      <c r="G37" s="65">
        <f>E37*F37</f>
        <v>0</v>
      </c>
    </row>
    <row r="38" spans="1:7" x14ac:dyDescent="0.3">
      <c r="A38" s="146"/>
      <c r="B38" s="178"/>
      <c r="C38" s="66"/>
      <c r="D38" s="62"/>
      <c r="E38" s="63"/>
      <c r="F38" s="64"/>
      <c r="G38" s="65"/>
    </row>
    <row r="39" spans="1:7" ht="79.5" customHeight="1" x14ac:dyDescent="0.3">
      <c r="A39" s="146" t="str">
        <f>A13</f>
        <v>II.</v>
      </c>
      <c r="B39" s="178" t="s">
        <v>80</v>
      </c>
      <c r="C39" s="204" t="s">
        <v>105</v>
      </c>
      <c r="D39" s="62" t="s">
        <v>21</v>
      </c>
      <c r="E39" s="63">
        <v>1</v>
      </c>
      <c r="F39" s="64"/>
      <c r="G39" s="65">
        <f>E39*F39</f>
        <v>0</v>
      </c>
    </row>
    <row r="40" spans="1:7" x14ac:dyDescent="0.3">
      <c r="A40" s="146"/>
      <c r="B40" s="178"/>
      <c r="C40" s="66"/>
      <c r="D40" s="62"/>
      <c r="E40" s="63"/>
      <c r="F40" s="64"/>
      <c r="G40" s="65"/>
    </row>
    <row r="41" spans="1:7" ht="63.75" x14ac:dyDescent="0.3">
      <c r="A41" s="146" t="str">
        <f>A15</f>
        <v>II.</v>
      </c>
      <c r="B41" s="178" t="s">
        <v>81</v>
      </c>
      <c r="C41" s="72" t="s">
        <v>110</v>
      </c>
      <c r="D41" s="62" t="s">
        <v>94</v>
      </c>
      <c r="E41" s="63">
        <f>23.07+1.2+4.42+4.9+2.49+10.09+12.77+2.57+3.78</f>
        <v>65.289999999999992</v>
      </c>
      <c r="F41" s="64"/>
      <c r="G41" s="65">
        <f>E41*F41</f>
        <v>0</v>
      </c>
    </row>
    <row r="42" spans="1:7" x14ac:dyDescent="0.3">
      <c r="A42" s="146"/>
      <c r="B42" s="178"/>
      <c r="C42" s="66"/>
      <c r="D42" s="62"/>
      <c r="E42" s="63"/>
      <c r="F42" s="64"/>
      <c r="G42" s="65"/>
    </row>
    <row r="43" spans="1:7" ht="127.5" x14ac:dyDescent="0.3">
      <c r="A43" s="146" t="str">
        <f>A11</f>
        <v>II.</v>
      </c>
      <c r="B43" s="178" t="s">
        <v>85</v>
      </c>
      <c r="C43" s="205" t="s">
        <v>113</v>
      </c>
      <c r="D43" s="62" t="s">
        <v>114</v>
      </c>
      <c r="E43" s="63">
        <v>7668</v>
      </c>
      <c r="F43" s="64"/>
      <c r="G43" s="65">
        <f>E43*F43</f>
        <v>0</v>
      </c>
    </row>
    <row r="44" spans="1:7" x14ac:dyDescent="0.3">
      <c r="A44" s="146"/>
      <c r="B44" s="178"/>
      <c r="C44" s="66"/>
      <c r="D44" s="62"/>
      <c r="E44" s="63"/>
      <c r="F44" s="64"/>
      <c r="G44" s="65"/>
    </row>
    <row r="45" spans="1:7" ht="66.75" customHeight="1" x14ac:dyDescent="0.3">
      <c r="A45" s="146" t="str">
        <f>A13</f>
        <v>II.</v>
      </c>
      <c r="B45" s="178" t="s">
        <v>86</v>
      </c>
      <c r="C45" s="72" t="s">
        <v>115</v>
      </c>
      <c r="D45" s="62" t="s">
        <v>114</v>
      </c>
      <c r="E45" s="63">
        <v>4016</v>
      </c>
      <c r="F45" s="64"/>
      <c r="G45" s="65">
        <f>E45*F45</f>
        <v>0</v>
      </c>
    </row>
    <row r="46" spans="1:7" x14ac:dyDescent="0.3">
      <c r="A46" s="146"/>
      <c r="B46" s="178"/>
      <c r="C46" s="66"/>
      <c r="D46" s="62"/>
      <c r="E46" s="63"/>
      <c r="F46" s="64"/>
      <c r="G46" s="65"/>
    </row>
    <row r="47" spans="1:7" ht="89.25" x14ac:dyDescent="0.3">
      <c r="A47" s="146" t="str">
        <f>A15</f>
        <v>II.</v>
      </c>
      <c r="B47" s="178" t="s">
        <v>111</v>
      </c>
      <c r="C47" s="72" t="s">
        <v>121</v>
      </c>
      <c r="D47" s="62" t="s">
        <v>36</v>
      </c>
      <c r="E47" s="63">
        <v>1470</v>
      </c>
      <c r="F47" s="64"/>
      <c r="G47" s="65">
        <f>E47*F47</f>
        <v>0</v>
      </c>
    </row>
    <row r="48" spans="1:7" ht="17.25" thickBot="1" x14ac:dyDescent="0.35">
      <c r="A48" s="21"/>
      <c r="B48" s="21"/>
      <c r="C48" s="66"/>
      <c r="D48" s="62"/>
      <c r="E48" s="63"/>
      <c r="F48" s="64"/>
      <c r="G48" s="65"/>
    </row>
    <row r="49" spans="1:7" ht="17.25" thickBot="1" x14ac:dyDescent="0.35">
      <c r="A49" s="164"/>
      <c r="B49" s="164"/>
      <c r="C49" s="155" t="str">
        <f>CONCATENATE(C11," ","SKUPAJ")</f>
        <v>PASOVNI TEMELJI IN OBBETONIRANJE SKUPAJ</v>
      </c>
      <c r="D49" s="156"/>
      <c r="E49" s="165"/>
      <c r="F49" s="166"/>
      <c r="G49" s="167">
        <f>SUM(G13:G48)</f>
        <v>0</v>
      </c>
    </row>
  </sheetData>
  <mergeCells count="2">
    <mergeCell ref="C6:G6"/>
    <mergeCell ref="C7:G7"/>
  </mergeCells>
  <pageMargins left="0.7" right="0.7" top="0.91062500000000002" bottom="0.75" header="0.30354166666666665" footer="0.3"/>
  <pageSetup paperSize="9" scale="94" fitToHeight="0" orientation="portrait" r:id="rId1"/>
  <headerFooter>
    <oddHeader>&amp;L&amp;"Arial Narrow,Navadno"&amp;9POPIS DEL, 
ŠT. PROJEKTA 20/2023
POTRESNA SANACIJA OBJEKTA - ULICA DUŠANA KVEDRA 38, ŠENTJUR&amp;R&amp;G</oddHeader>
    <oddFooter>&amp;C&amp;"Arial Narrow,Navadno"&amp;10&amp;P / &amp;N</oddFooter>
  </headerFooter>
  <rowBreaks count="1" manualBreakCount="1">
    <brk id="42"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5CFE-8188-44DD-95EB-8A481F074C78}">
  <sheetPr>
    <tabColor theme="4" tint="0.39997558519241921"/>
  </sheetPr>
  <dimension ref="A1:G27"/>
  <sheetViews>
    <sheetView showZeros="0" view="pageBreakPreview" zoomScale="130" zoomScaleNormal="100" zoomScaleSheetLayoutView="130" workbookViewId="0">
      <selection activeCell="K13" sqref="K13"/>
    </sheetView>
  </sheetViews>
  <sheetFormatPr defaultColWidth="9.140625" defaultRowHeight="16.5" x14ac:dyDescent="0.3"/>
  <cols>
    <col min="1" max="1" width="4.5703125" style="189" bestFit="1" customWidth="1"/>
    <col min="2" max="2" width="3" style="53" bestFit="1" customWidth="1"/>
    <col min="3" max="3" width="48" style="61" customWidth="1"/>
    <col min="4" max="4" width="4.85546875" style="55" customWidth="1"/>
    <col min="5" max="5" width="9.140625" style="54" bestFit="1" customWidth="1"/>
    <col min="6" max="6" width="10" style="55" customWidth="1"/>
    <col min="7" max="7" width="11" style="55" customWidth="1"/>
    <col min="8" max="16384" width="9.140625" style="3"/>
  </cols>
  <sheetData>
    <row r="1" spans="1:7" x14ac:dyDescent="0.3">
      <c r="A1" s="187"/>
      <c r="B1" s="193"/>
      <c r="C1" s="40"/>
      <c r="D1" s="41"/>
      <c r="E1" s="42"/>
      <c r="F1" s="41"/>
      <c r="G1" s="41"/>
    </row>
    <row r="2" spans="1:7" ht="18.75" customHeight="1" x14ac:dyDescent="0.8">
      <c r="A2" s="184" t="s">
        <v>22</v>
      </c>
      <c r="B2" s="194"/>
      <c r="C2" s="43" t="s">
        <v>76</v>
      </c>
      <c r="D2" s="44"/>
      <c r="E2" s="45"/>
      <c r="F2" s="128"/>
      <c r="G2" s="128"/>
    </row>
    <row r="3" spans="1:7" ht="18.75" customHeight="1" x14ac:dyDescent="0.8">
      <c r="A3" s="185"/>
      <c r="B3" s="195"/>
      <c r="C3" s="47"/>
      <c r="D3" s="48"/>
      <c r="E3" s="49"/>
      <c r="F3" s="128"/>
      <c r="G3" s="128"/>
    </row>
    <row r="4" spans="1:7" ht="16.5" customHeight="1" x14ac:dyDescent="0.8">
      <c r="A4" s="182" t="s">
        <v>78</v>
      </c>
      <c r="B4" s="196"/>
      <c r="C4" s="50" t="s">
        <v>117</v>
      </c>
      <c r="D4" s="51"/>
      <c r="E4" s="52"/>
      <c r="F4" s="128"/>
      <c r="G4" s="128"/>
    </row>
    <row r="5" spans="1:7" ht="13.5" customHeight="1" x14ac:dyDescent="0.8">
      <c r="A5" s="188"/>
      <c r="B5" s="197"/>
      <c r="C5" s="50"/>
      <c r="D5" s="51"/>
      <c r="E5" s="52"/>
      <c r="F5" s="144"/>
      <c r="G5" s="144"/>
    </row>
    <row r="6" spans="1:7" ht="13.5" customHeight="1" x14ac:dyDescent="0.3">
      <c r="A6" s="3"/>
      <c r="B6" s="175" t="s">
        <v>72</v>
      </c>
      <c r="C6" s="241" t="s">
        <v>116</v>
      </c>
      <c r="D6" s="241"/>
      <c r="E6" s="241"/>
      <c r="F6" s="241"/>
      <c r="G6" s="241"/>
    </row>
    <row r="7" spans="1:7" ht="13.5" customHeight="1" x14ac:dyDescent="0.3">
      <c r="A7" s="3"/>
      <c r="B7" s="175" t="s">
        <v>72</v>
      </c>
      <c r="C7" s="241" t="s">
        <v>73</v>
      </c>
      <c r="D7" s="241"/>
      <c r="E7" s="241"/>
      <c r="F7" s="241"/>
      <c r="G7" s="241"/>
    </row>
    <row r="8" spans="1:7" ht="15" customHeight="1" x14ac:dyDescent="0.3">
      <c r="C8" s="73"/>
      <c r="D8" s="73"/>
      <c r="E8" s="73"/>
      <c r="F8" s="73"/>
      <c r="G8" s="73"/>
    </row>
    <row r="9" spans="1:7" ht="15" customHeight="1" x14ac:dyDescent="0.3">
      <c r="A9" s="190" t="s">
        <v>2</v>
      </c>
      <c r="B9" s="198"/>
      <c r="C9" s="148" t="s">
        <v>3</v>
      </c>
      <c r="D9" s="149" t="s">
        <v>4</v>
      </c>
      <c r="E9" s="150" t="s">
        <v>5</v>
      </c>
      <c r="F9" s="151" t="s">
        <v>6</v>
      </c>
      <c r="G9" s="151" t="s">
        <v>7</v>
      </c>
    </row>
    <row r="10" spans="1:7" x14ac:dyDescent="0.3">
      <c r="A10" s="180"/>
      <c r="B10" s="199"/>
      <c r="C10" s="57"/>
      <c r="D10" s="58"/>
      <c r="E10" s="152"/>
      <c r="F10" s="153"/>
      <c r="G10" s="153"/>
    </row>
    <row r="11" spans="1:7" ht="17.25" thickBot="1" x14ac:dyDescent="0.35">
      <c r="A11" s="179" t="str">
        <f>A4</f>
        <v>III.</v>
      </c>
      <c r="B11" s="181"/>
      <c r="C11" s="155" t="str">
        <f>C4</f>
        <v>IZVEDBA HORIZONTALNIH VEZI</v>
      </c>
      <c r="D11" s="156"/>
      <c r="E11" s="157"/>
      <c r="F11" s="158"/>
      <c r="G11" s="158"/>
    </row>
    <row r="12" spans="1:7" x14ac:dyDescent="0.3">
      <c r="A12" s="180"/>
      <c r="B12" s="199"/>
      <c r="C12" s="57"/>
      <c r="D12" s="58"/>
      <c r="E12" s="59"/>
      <c r="F12" s="60"/>
      <c r="G12" s="60"/>
    </row>
    <row r="13" spans="1:7" ht="51" x14ac:dyDescent="0.3">
      <c r="A13" s="146" t="str">
        <f>A11</f>
        <v>III.</v>
      </c>
      <c r="B13" s="178" t="s">
        <v>28</v>
      </c>
      <c r="C13" s="203" t="s">
        <v>122</v>
      </c>
      <c r="D13" s="62" t="s">
        <v>19</v>
      </c>
      <c r="E13" s="159">
        <v>1082.5</v>
      </c>
      <c r="F13" s="160"/>
      <c r="G13" s="65">
        <f>E13*F13</f>
        <v>0</v>
      </c>
    </row>
    <row r="14" spans="1:7" x14ac:dyDescent="0.3">
      <c r="A14" s="191"/>
      <c r="B14" s="178"/>
      <c r="C14" s="203"/>
      <c r="D14" s="62"/>
      <c r="E14" s="161"/>
      <c r="F14" s="160"/>
      <c r="G14" s="162"/>
    </row>
    <row r="15" spans="1:7" ht="114.75" x14ac:dyDescent="0.3">
      <c r="A15" s="146" t="str">
        <f>A11</f>
        <v>III.</v>
      </c>
      <c r="B15" s="178" t="s">
        <v>27</v>
      </c>
      <c r="C15" s="66" t="s">
        <v>124</v>
      </c>
      <c r="D15" s="62" t="s">
        <v>19</v>
      </c>
      <c r="E15" s="163">
        <v>115</v>
      </c>
      <c r="F15" s="160"/>
      <c r="G15" s="65">
        <f t="shared" ref="G15" si="0">E15*F15</f>
        <v>0</v>
      </c>
    </row>
    <row r="16" spans="1:7" x14ac:dyDescent="0.3">
      <c r="A16" s="202"/>
      <c r="B16" s="178"/>
      <c r="D16" s="62"/>
      <c r="E16" s="163"/>
      <c r="F16" s="160"/>
      <c r="G16" s="65"/>
    </row>
    <row r="17" spans="1:7" ht="114.75" x14ac:dyDescent="0.3">
      <c r="A17" s="146" t="str">
        <f>A11</f>
        <v>III.</v>
      </c>
      <c r="B17" s="178" t="s">
        <v>25</v>
      </c>
      <c r="C17" s="66" t="s">
        <v>123</v>
      </c>
      <c r="D17" s="62" t="s">
        <v>19</v>
      </c>
      <c r="E17" s="163">
        <v>330</v>
      </c>
      <c r="F17" s="160"/>
      <c r="G17" s="65">
        <f t="shared" ref="G17" si="1">E17*F17</f>
        <v>0</v>
      </c>
    </row>
    <row r="18" spans="1:7" x14ac:dyDescent="0.3">
      <c r="A18" s="202"/>
      <c r="B18" s="200"/>
      <c r="C18" s="130"/>
      <c r="D18" s="62"/>
      <c r="E18" s="161"/>
      <c r="F18" s="160"/>
      <c r="G18" s="162"/>
    </row>
    <row r="19" spans="1:7" ht="114.75" x14ac:dyDescent="0.3">
      <c r="A19" s="146" t="str">
        <f>A15</f>
        <v>III.</v>
      </c>
      <c r="B19" s="178" t="s">
        <v>26</v>
      </c>
      <c r="C19" s="66" t="s">
        <v>125</v>
      </c>
      <c r="D19" s="62" t="s">
        <v>19</v>
      </c>
      <c r="E19" s="163">
        <v>331</v>
      </c>
      <c r="F19" s="160"/>
      <c r="G19" s="65">
        <f t="shared" ref="G19" si="2">E19*F19</f>
        <v>0</v>
      </c>
    </row>
    <row r="20" spans="1:7" x14ac:dyDescent="0.3">
      <c r="A20" s="202"/>
      <c r="B20" s="200"/>
      <c r="C20" s="130"/>
      <c r="D20" s="62"/>
      <c r="E20" s="161"/>
      <c r="F20" s="160"/>
      <c r="G20" s="162"/>
    </row>
    <row r="21" spans="1:7" ht="38.25" x14ac:dyDescent="0.3">
      <c r="A21" s="146" t="str">
        <f>A17</f>
        <v>III.</v>
      </c>
      <c r="B21" s="178" t="s">
        <v>37</v>
      </c>
      <c r="C21" s="74" t="s">
        <v>126</v>
      </c>
      <c r="D21" s="62" t="s">
        <v>19</v>
      </c>
      <c r="E21" s="163">
        <v>115</v>
      </c>
      <c r="F21" s="160"/>
      <c r="G21" s="65">
        <f t="shared" ref="G21" si="3">E21*F21</f>
        <v>0</v>
      </c>
    </row>
    <row r="22" spans="1:7" x14ac:dyDescent="0.3">
      <c r="A22" s="146"/>
      <c r="B22" s="145"/>
      <c r="C22" s="74"/>
      <c r="D22" s="3"/>
      <c r="E22" s="3"/>
      <c r="F22" s="3"/>
      <c r="G22" s="3"/>
    </row>
    <row r="23" spans="1:7" ht="38.25" x14ac:dyDescent="0.3">
      <c r="A23" s="146" t="str">
        <f>A19</f>
        <v>III.</v>
      </c>
      <c r="B23" s="178" t="s">
        <v>23</v>
      </c>
      <c r="C23" s="74" t="s">
        <v>127</v>
      </c>
      <c r="D23" s="62" t="s">
        <v>19</v>
      </c>
      <c r="E23" s="163">
        <v>331</v>
      </c>
      <c r="F23" s="160"/>
      <c r="G23" s="65">
        <f t="shared" ref="G23" si="4">E23*F23</f>
        <v>0</v>
      </c>
    </row>
    <row r="24" spans="1:7" x14ac:dyDescent="0.3">
      <c r="A24" s="146"/>
      <c r="B24" s="145"/>
      <c r="C24" s="74"/>
      <c r="D24" s="3"/>
      <c r="E24" s="3"/>
      <c r="F24" s="3"/>
      <c r="G24" s="3"/>
    </row>
    <row r="25" spans="1:7" ht="51" x14ac:dyDescent="0.3">
      <c r="A25" s="146" t="str">
        <f>A21</f>
        <v>III.</v>
      </c>
      <c r="B25" s="178" t="s">
        <v>24</v>
      </c>
      <c r="C25" s="74" t="s">
        <v>128</v>
      </c>
      <c r="D25" s="62" t="s">
        <v>19</v>
      </c>
      <c r="E25" s="163">
        <v>50</v>
      </c>
      <c r="F25" s="160"/>
      <c r="G25" s="65">
        <f t="shared" ref="G25" si="5">E25*F25</f>
        <v>0</v>
      </c>
    </row>
    <row r="26" spans="1:7" ht="17.25" thickBot="1" x14ac:dyDescent="0.35">
      <c r="A26" s="146"/>
      <c r="B26" s="178"/>
      <c r="C26" s="74"/>
      <c r="D26" s="62"/>
      <c r="E26" s="159"/>
      <c r="F26" s="75"/>
      <c r="G26" s="168"/>
    </row>
    <row r="27" spans="1:7" ht="17.25" thickBot="1" x14ac:dyDescent="0.35">
      <c r="A27" s="192"/>
      <c r="B27" s="201"/>
      <c r="C27" s="155" t="str">
        <f>CONCATENATE(C11," ","SKUPAJ")</f>
        <v>IZVEDBA HORIZONTALNIH VEZI SKUPAJ</v>
      </c>
      <c r="D27" s="156"/>
      <c r="E27" s="165"/>
      <c r="F27" s="166"/>
      <c r="G27" s="167">
        <f>SUM(G13:G26)</f>
        <v>0</v>
      </c>
    </row>
  </sheetData>
  <mergeCells count="2">
    <mergeCell ref="C6:G6"/>
    <mergeCell ref="C7:G7"/>
  </mergeCells>
  <pageMargins left="0.7" right="0.7" top="0.91062500000000002" bottom="0.75" header="0.30354166666666665" footer="0.3"/>
  <pageSetup paperSize="9" scale="94" fitToHeight="0" orientation="portrait" r:id="rId1"/>
  <headerFooter>
    <oddHeader>&amp;L&amp;"Arial Narrow,Navadno"&amp;9POPIS DEL, 
ŠT. PROJEKTA 20/2023
POTRESNA SANACIJA OBJEKTA - ULICA DUŠANA KVEDRA 38, ŠENTJUR&amp;R&amp;G</oddHeader>
    <oddFooter>&amp;C&amp;"Arial Narrow,Navadno"&amp;10&amp;P / &amp;N</oddFooter>
  </headerFooter>
  <rowBreaks count="1" manualBreakCount="1">
    <brk id="1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PRVA STRAN</vt:lpstr>
      <vt:lpstr>UVOD</vt:lpstr>
      <vt:lpstr>REKAPITULACIJA</vt:lpstr>
      <vt:lpstr>REK GRADB. DELA</vt:lpstr>
      <vt:lpstr>I. PREDDELA</vt:lpstr>
      <vt:lpstr>II. PASOVNI TEMELJI IN OBBET,</vt:lpstr>
      <vt:lpstr>III. HORIZ. VEZI</vt:lpstr>
      <vt:lpstr>'PRVA STRAN'!OLE_LINK1</vt:lpstr>
      <vt:lpstr>'II. PASOVNI TEMELJI IN OBBET,'!Print_Area</vt:lpstr>
      <vt:lpstr>'III. HORIZ. VEZI'!Print_Area</vt:lpstr>
      <vt:lpstr>'I. PREDDELA'!Print_Titles</vt:lpstr>
      <vt:lpstr>'II. PASOVNI TEMELJI IN OBBET,'!Print_Titles</vt:lpstr>
      <vt:lpstr>'III. HORIZ. VEZI'!Print_Titles</vt:lpstr>
      <vt:lpstr>'I. PREDDELA'!Tiskanje_naslovov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Gregor Trlep (Štajerski inženiring d.o.o.)</cp:lastModifiedBy>
  <cp:lastPrinted>2024-05-28T07:33:04Z</cp:lastPrinted>
  <dcterms:created xsi:type="dcterms:W3CDTF">2015-12-30T10:57:52Z</dcterms:created>
  <dcterms:modified xsi:type="dcterms:W3CDTF">2024-10-22T08:14:52Z</dcterms:modified>
</cp:coreProperties>
</file>